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UYETLAN29022024\file Đăng trang web trường Công khai\"/>
    </mc:Choice>
  </mc:AlternateContent>
  <bookViews>
    <workbookView xWindow="0" yWindow="0" windowWidth="24000" windowHeight="9435"/>
  </bookViews>
  <sheets>
    <sheet name="chao" sheetId="1" r:id="rId1"/>
    <sheet name="nat" sheetId="2" r:id="rId2"/>
    <sheet name="CTA" sheetId="3" r:id="rId3"/>
    <sheet name="CTB" sheetId="4" r:id="rId4"/>
    <sheet name="CTC" sheetId="5" r:id="rId5"/>
    <sheet name="M1" sheetId="6" r:id="rId6"/>
    <sheet name="M2" sheetId="7" r:id="rId7"/>
    <sheet name="M3" sheetId="8" r:id="rId8"/>
    <sheet name="M4" sheetId="9" r:id="rId9"/>
    <sheet name="C1" sheetId="10" r:id="rId10"/>
    <sheet name="C2" sheetId="11" r:id="rId11"/>
    <sheet name="C3" sheetId="12" r:id="rId12"/>
    <sheet name="c4" sheetId="13" r:id="rId13"/>
    <sheet name="Lá1" sheetId="14" r:id="rId14"/>
    <sheet name="lá2" sheetId="15" r:id="rId15"/>
    <sheet name="Lá 3" sheetId="16" r:id="rId16"/>
    <sheet name="Lá 4" sheetId="17" r:id="rId17"/>
    <sheet name="BCTL" sheetId="18" r:id="rId18"/>
  </sheets>
  <calcPr calcId="152511"/>
  <extLst>
    <ext uri="GoogleSheetsCustomDataVersion2">
      <go:sheetsCustomData xmlns:go="http://customooxmlschemas.google.com/" r:id="rId23" roundtripDataChecksum="7Vw33/KAiTc+yDB/uLfNzhOvY9Z4JY0Xi/5k96Wndkc="/>
    </ext>
  </extLst>
</workbook>
</file>

<file path=xl/calcChain.xml><?xml version="1.0" encoding="utf-8"?>
<calcChain xmlns="http://schemas.openxmlformats.org/spreadsheetml/2006/main">
  <c r="I51" i="18" l="1"/>
  <c r="H51" i="18"/>
  <c r="I50" i="18"/>
  <c r="H50" i="18"/>
  <c r="C50" i="18"/>
  <c r="I49" i="18"/>
  <c r="H49" i="18"/>
  <c r="C49" i="18"/>
  <c r="I48" i="18"/>
  <c r="H48" i="18"/>
  <c r="C48" i="18"/>
  <c r="I47" i="18"/>
  <c r="H47" i="18"/>
  <c r="C47" i="18"/>
  <c r="I46" i="18"/>
  <c r="H46" i="18"/>
  <c r="I45" i="18"/>
  <c r="H45" i="18"/>
  <c r="C45" i="18"/>
  <c r="I44" i="18"/>
  <c r="H44" i="18"/>
  <c r="C44" i="18"/>
  <c r="I43" i="18"/>
  <c r="H43" i="18"/>
  <c r="C43" i="18"/>
  <c r="W22" i="18"/>
  <c r="M22" i="18"/>
  <c r="C22" i="18"/>
  <c r="W18" i="18"/>
  <c r="W23" i="18" s="1"/>
  <c r="M18" i="18"/>
  <c r="M23" i="18" s="1"/>
  <c r="C18" i="18"/>
  <c r="C23" i="18" s="1"/>
  <c r="U55" i="17"/>
  <c r="O55" i="17"/>
  <c r="I55" i="17"/>
  <c r="U54" i="17"/>
  <c r="AD21" i="18" s="1"/>
  <c r="J49" i="18" s="1"/>
  <c r="O54" i="17"/>
  <c r="I54" i="17"/>
  <c r="U53" i="17"/>
  <c r="O53" i="17"/>
  <c r="I53" i="17"/>
  <c r="I49" i="17" s="1"/>
  <c r="U52" i="17"/>
  <c r="O52" i="17"/>
  <c r="I52" i="17"/>
  <c r="U51" i="17"/>
  <c r="O51" i="17"/>
  <c r="I51" i="17"/>
  <c r="U50" i="17"/>
  <c r="O50" i="17"/>
  <c r="O49" i="17" s="1"/>
  <c r="I50" i="17"/>
  <c r="D47" i="17"/>
  <c r="C47" i="17"/>
  <c r="T43" i="17"/>
  <c r="N43" i="17"/>
  <c r="H43" i="17"/>
  <c r="T42" i="17"/>
  <c r="N42" i="17"/>
  <c r="H42" i="17"/>
  <c r="T41" i="17"/>
  <c r="N41" i="17"/>
  <c r="H41" i="17"/>
  <c r="T40" i="17"/>
  <c r="N40" i="17"/>
  <c r="H40" i="17"/>
  <c r="T39" i="17"/>
  <c r="N39" i="17"/>
  <c r="H39" i="17"/>
  <c r="T38" i="17"/>
  <c r="N38" i="17"/>
  <c r="H38" i="17"/>
  <c r="T37" i="17"/>
  <c r="N37" i="17"/>
  <c r="H37" i="17"/>
  <c r="T36" i="17"/>
  <c r="N36" i="17"/>
  <c r="H36" i="17"/>
  <c r="T35" i="17"/>
  <c r="N35" i="17"/>
  <c r="H35" i="17"/>
  <c r="T34" i="17"/>
  <c r="N34" i="17"/>
  <c r="H34" i="17"/>
  <c r="T33" i="17"/>
  <c r="N33" i="17"/>
  <c r="H33" i="17"/>
  <c r="T32" i="17"/>
  <c r="N32" i="17"/>
  <c r="H32" i="17"/>
  <c r="T31" i="17"/>
  <c r="N31" i="17"/>
  <c r="H31" i="17"/>
  <c r="T30" i="17"/>
  <c r="N30" i="17"/>
  <c r="H30" i="17"/>
  <c r="T29" i="17"/>
  <c r="N29" i="17"/>
  <c r="H29" i="17"/>
  <c r="T28" i="17"/>
  <c r="N28" i="17"/>
  <c r="H28" i="17"/>
  <c r="T27" i="17"/>
  <c r="N27" i="17"/>
  <c r="H27" i="17"/>
  <c r="T26" i="17"/>
  <c r="N26" i="17"/>
  <c r="H26" i="17"/>
  <c r="T25" i="17"/>
  <c r="N25" i="17"/>
  <c r="H25" i="17"/>
  <c r="T24" i="17"/>
  <c r="N24" i="17"/>
  <c r="H24" i="17"/>
  <c r="T23" i="17"/>
  <c r="N23" i="17"/>
  <c r="H23" i="17"/>
  <c r="T22" i="17"/>
  <c r="N22" i="17"/>
  <c r="H22" i="17"/>
  <c r="T21" i="17"/>
  <c r="N21" i="17"/>
  <c r="H21" i="17"/>
  <c r="T20" i="17"/>
  <c r="N20" i="17"/>
  <c r="H20" i="17"/>
  <c r="T19" i="17"/>
  <c r="N19" i="17"/>
  <c r="H19" i="17"/>
  <c r="T18" i="17"/>
  <c r="N18" i="17"/>
  <c r="H18" i="17"/>
  <c r="T17" i="17"/>
  <c r="N17" i="17"/>
  <c r="H17" i="17"/>
  <c r="T16" i="17"/>
  <c r="N16" i="17"/>
  <c r="H16" i="17"/>
  <c r="T15" i="17"/>
  <c r="N15" i="17"/>
  <c r="H15" i="17"/>
  <c r="T14" i="17"/>
  <c r="N14" i="17"/>
  <c r="H14" i="17"/>
  <c r="T13" i="17"/>
  <c r="N13" i="17"/>
  <c r="H13" i="17"/>
  <c r="T12" i="17"/>
  <c r="N12" i="17"/>
  <c r="H12" i="17"/>
  <c r="T11" i="17"/>
  <c r="N11" i="17"/>
  <c r="H11" i="17"/>
  <c r="T10" i="17"/>
  <c r="N10" i="17"/>
  <c r="H10" i="17"/>
  <c r="T9" i="17"/>
  <c r="N9" i="17"/>
  <c r="H9" i="17"/>
  <c r="T8" i="17"/>
  <c r="N8" i="17"/>
  <c r="H8" i="17"/>
  <c r="T7" i="17"/>
  <c r="N7" i="17"/>
  <c r="H7" i="17"/>
  <c r="U54" i="16"/>
  <c r="O54" i="16"/>
  <c r="I54" i="16"/>
  <c r="U53" i="16"/>
  <c r="O53" i="16"/>
  <c r="I53" i="16"/>
  <c r="O52" i="16"/>
  <c r="I52" i="16"/>
  <c r="U51" i="16"/>
  <c r="O51" i="16"/>
  <c r="I51" i="16"/>
  <c r="O50" i="16"/>
  <c r="I50" i="16"/>
  <c r="O49" i="16"/>
  <c r="I49" i="16"/>
  <c r="I48" i="16" s="1"/>
  <c r="U48" i="16"/>
  <c r="D46" i="16"/>
  <c r="C46" i="16"/>
  <c r="T43" i="16"/>
  <c r="N43" i="16"/>
  <c r="T42" i="16"/>
  <c r="N42" i="16"/>
  <c r="H42" i="16"/>
  <c r="T41" i="16"/>
  <c r="N41" i="16"/>
  <c r="H41" i="16"/>
  <c r="T40" i="16"/>
  <c r="N40" i="16"/>
  <c r="H40" i="16"/>
  <c r="T39" i="16"/>
  <c r="N39" i="16"/>
  <c r="H39" i="16"/>
  <c r="T38" i="16"/>
  <c r="N38" i="16"/>
  <c r="H38" i="16"/>
  <c r="T37" i="16"/>
  <c r="N37" i="16"/>
  <c r="H37" i="16"/>
  <c r="T36" i="16"/>
  <c r="N36" i="16"/>
  <c r="H36" i="16"/>
  <c r="T35" i="16"/>
  <c r="N35" i="16"/>
  <c r="H35" i="16"/>
  <c r="T34" i="16"/>
  <c r="N34" i="16"/>
  <c r="H34" i="16"/>
  <c r="T33" i="16"/>
  <c r="N33" i="16"/>
  <c r="H33" i="16"/>
  <c r="T32" i="16"/>
  <c r="N32" i="16"/>
  <c r="H32" i="16"/>
  <c r="T31" i="16"/>
  <c r="N31" i="16"/>
  <c r="H31" i="16"/>
  <c r="T30" i="16"/>
  <c r="N30" i="16"/>
  <c r="H30" i="16"/>
  <c r="T29" i="16"/>
  <c r="N29" i="16"/>
  <c r="H29" i="16"/>
  <c r="T28" i="16"/>
  <c r="N28" i="16"/>
  <c r="H28" i="16"/>
  <c r="T27" i="16"/>
  <c r="N27" i="16"/>
  <c r="H27" i="16"/>
  <c r="T26" i="16"/>
  <c r="N26" i="16"/>
  <c r="H26" i="16"/>
  <c r="T25" i="16"/>
  <c r="N25" i="16"/>
  <c r="H25" i="16"/>
  <c r="T24" i="16"/>
  <c r="N24" i="16"/>
  <c r="H24" i="16"/>
  <c r="T23" i="16"/>
  <c r="N23" i="16"/>
  <c r="H23" i="16"/>
  <c r="T22" i="16"/>
  <c r="N22" i="16"/>
  <c r="H22" i="16"/>
  <c r="T21" i="16"/>
  <c r="N21" i="16"/>
  <c r="H21" i="16"/>
  <c r="T20" i="16"/>
  <c r="N20" i="16"/>
  <c r="H20" i="16"/>
  <c r="T19" i="16"/>
  <c r="N19" i="16"/>
  <c r="H19" i="16"/>
  <c r="T18" i="16"/>
  <c r="N18" i="16"/>
  <c r="H18" i="16"/>
  <c r="T17" i="16"/>
  <c r="N17" i="16"/>
  <c r="H17" i="16"/>
  <c r="T16" i="16"/>
  <c r="N16" i="16"/>
  <c r="H16" i="16"/>
  <c r="T15" i="16"/>
  <c r="N15" i="16"/>
  <c r="H15" i="16"/>
  <c r="T14" i="16"/>
  <c r="N14" i="16"/>
  <c r="H14" i="16"/>
  <c r="T13" i="16"/>
  <c r="N13" i="16"/>
  <c r="H13" i="16"/>
  <c r="T12" i="16"/>
  <c r="N12" i="16"/>
  <c r="H12" i="16"/>
  <c r="T11" i="16"/>
  <c r="N11" i="16"/>
  <c r="H11" i="16"/>
  <c r="T10" i="16"/>
  <c r="N10" i="16"/>
  <c r="H10" i="16"/>
  <c r="H9" i="16"/>
  <c r="T8" i="16"/>
  <c r="N8" i="16"/>
  <c r="H8" i="16"/>
  <c r="T7" i="16"/>
  <c r="N7" i="16"/>
  <c r="H7" i="16"/>
  <c r="U54" i="15"/>
  <c r="O54" i="15"/>
  <c r="I54" i="15"/>
  <c r="U53" i="15"/>
  <c r="O53" i="15"/>
  <c r="I53" i="15"/>
  <c r="U52" i="15"/>
  <c r="O52" i="15"/>
  <c r="I52" i="15"/>
  <c r="U51" i="15"/>
  <c r="O51" i="15"/>
  <c r="I51" i="15"/>
  <c r="U50" i="15"/>
  <c r="O50" i="15"/>
  <c r="I50" i="15"/>
  <c r="I48" i="15" s="1"/>
  <c r="U49" i="15"/>
  <c r="O49" i="15"/>
  <c r="I49" i="15"/>
  <c r="U48" i="15"/>
  <c r="D46" i="15"/>
  <c r="C46" i="15"/>
  <c r="T43" i="15"/>
  <c r="N43" i="15"/>
  <c r="H43" i="15"/>
  <c r="T42" i="15"/>
  <c r="N42" i="15"/>
  <c r="H42" i="15"/>
  <c r="T41" i="15"/>
  <c r="N41" i="15"/>
  <c r="H41" i="15"/>
  <c r="T40" i="15"/>
  <c r="N40" i="15"/>
  <c r="H40" i="15"/>
  <c r="N39" i="15"/>
  <c r="H39" i="15"/>
  <c r="T38" i="15"/>
  <c r="N38" i="15"/>
  <c r="H38" i="15"/>
  <c r="T37" i="15"/>
  <c r="N37" i="15"/>
  <c r="H37" i="15"/>
  <c r="T36" i="15"/>
  <c r="N36" i="15"/>
  <c r="H36" i="15"/>
  <c r="T35" i="15"/>
  <c r="N35" i="15"/>
  <c r="H35" i="15"/>
  <c r="T34" i="15"/>
  <c r="N34" i="15"/>
  <c r="H34" i="15"/>
  <c r="H33" i="15"/>
  <c r="T32" i="15"/>
  <c r="N32" i="15"/>
  <c r="H32" i="15"/>
  <c r="T31" i="15"/>
  <c r="N31" i="15"/>
  <c r="H31" i="15"/>
  <c r="T30" i="15"/>
  <c r="N30" i="15"/>
  <c r="H30" i="15"/>
  <c r="T29" i="15"/>
  <c r="N29" i="15"/>
  <c r="H29" i="15"/>
  <c r="T28" i="15"/>
  <c r="N28" i="15"/>
  <c r="H28" i="15"/>
  <c r="T27" i="15"/>
  <c r="N27" i="15"/>
  <c r="H27" i="15"/>
  <c r="T26" i="15"/>
  <c r="N26" i="15"/>
  <c r="H26" i="15"/>
  <c r="T25" i="15"/>
  <c r="N25" i="15"/>
  <c r="H25" i="15"/>
  <c r="T24" i="15"/>
  <c r="N24" i="15"/>
  <c r="H24" i="15"/>
  <c r="T23" i="15"/>
  <c r="N23" i="15"/>
  <c r="H23" i="15"/>
  <c r="T22" i="15"/>
  <c r="N22" i="15"/>
  <c r="H22" i="15"/>
  <c r="T21" i="15"/>
  <c r="N21" i="15"/>
  <c r="H21" i="15"/>
  <c r="T20" i="15"/>
  <c r="N20" i="15"/>
  <c r="H20" i="15"/>
  <c r="T19" i="15"/>
  <c r="N19" i="15"/>
  <c r="H19" i="15"/>
  <c r="T18" i="15"/>
  <c r="N18" i="15"/>
  <c r="H18" i="15"/>
  <c r="T17" i="15"/>
  <c r="N17" i="15"/>
  <c r="H17" i="15"/>
  <c r="T16" i="15"/>
  <c r="N16" i="15"/>
  <c r="H16" i="15"/>
  <c r="T15" i="15"/>
  <c r="N15" i="15"/>
  <c r="H15" i="15"/>
  <c r="T14" i="15"/>
  <c r="N14" i="15"/>
  <c r="H14" i="15"/>
  <c r="T13" i="15"/>
  <c r="N13" i="15"/>
  <c r="H13" i="15"/>
  <c r="T12" i="15"/>
  <c r="N12" i="15"/>
  <c r="H12" i="15"/>
  <c r="T11" i="15"/>
  <c r="N11" i="15"/>
  <c r="H11" i="15"/>
  <c r="T10" i="15"/>
  <c r="N10" i="15"/>
  <c r="H10" i="15"/>
  <c r="T9" i="15"/>
  <c r="N9" i="15"/>
  <c r="H9" i="15"/>
  <c r="T8" i="15"/>
  <c r="N8" i="15"/>
  <c r="H8" i="15"/>
  <c r="T7" i="15"/>
  <c r="N7" i="15"/>
  <c r="H7" i="15"/>
  <c r="U54" i="14"/>
  <c r="AE21" i="18" s="1"/>
  <c r="K49" i="18" s="1"/>
  <c r="O54" i="14"/>
  <c r="U21" i="18" s="1"/>
  <c r="I54" i="14"/>
  <c r="U53" i="14"/>
  <c r="O53" i="14"/>
  <c r="T21" i="18" s="1"/>
  <c r="I53" i="14"/>
  <c r="J21" i="18" s="1"/>
  <c r="U52" i="14"/>
  <c r="O52" i="14"/>
  <c r="O21" i="18" s="1"/>
  <c r="I52" i="14"/>
  <c r="U51" i="14"/>
  <c r="O51" i="14"/>
  <c r="I51" i="14"/>
  <c r="U50" i="14"/>
  <c r="O50" i="14"/>
  <c r="Q21" i="18" s="1"/>
  <c r="P21" i="18" s="1"/>
  <c r="I50" i="14"/>
  <c r="U49" i="14"/>
  <c r="X21" i="18" s="1"/>
  <c r="D49" i="18" s="1"/>
  <c r="O49" i="14"/>
  <c r="I49" i="14"/>
  <c r="D21" i="18" s="1"/>
  <c r="D46" i="14"/>
  <c r="C46" i="14"/>
  <c r="T44" i="14"/>
  <c r="N44" i="14"/>
  <c r="H44" i="14"/>
  <c r="T43" i="14"/>
  <c r="N43" i="14"/>
  <c r="H43" i="14"/>
  <c r="T42" i="14"/>
  <c r="N42" i="14"/>
  <c r="H42" i="14"/>
  <c r="T41" i="14"/>
  <c r="N41" i="14"/>
  <c r="H41" i="14"/>
  <c r="T40" i="14"/>
  <c r="N40" i="14"/>
  <c r="H40" i="14"/>
  <c r="T39" i="14"/>
  <c r="N39" i="14"/>
  <c r="H39" i="14"/>
  <c r="T38" i="14"/>
  <c r="N38" i="14"/>
  <c r="H38" i="14"/>
  <c r="T37" i="14"/>
  <c r="N37" i="14"/>
  <c r="H37" i="14"/>
  <c r="T36" i="14"/>
  <c r="N36" i="14"/>
  <c r="H36" i="14"/>
  <c r="T35" i="14"/>
  <c r="N35" i="14"/>
  <c r="H35" i="14"/>
  <c r="T34" i="14"/>
  <c r="N34" i="14"/>
  <c r="H34" i="14"/>
  <c r="T33" i="14"/>
  <c r="N33" i="14"/>
  <c r="H33" i="14"/>
  <c r="T32" i="14"/>
  <c r="N32" i="14"/>
  <c r="H32" i="14"/>
  <c r="T31" i="14"/>
  <c r="N31" i="14"/>
  <c r="H31" i="14"/>
  <c r="T30" i="14"/>
  <c r="N30" i="14"/>
  <c r="H30" i="14"/>
  <c r="T29" i="14"/>
  <c r="N29" i="14"/>
  <c r="H29" i="14"/>
  <c r="T28" i="14"/>
  <c r="N28" i="14"/>
  <c r="H28" i="14"/>
  <c r="T27" i="14"/>
  <c r="N27" i="14"/>
  <c r="H27" i="14"/>
  <c r="T26" i="14"/>
  <c r="N26" i="14"/>
  <c r="H26" i="14"/>
  <c r="T25" i="14"/>
  <c r="N25" i="14"/>
  <c r="H25" i="14"/>
  <c r="T24" i="14"/>
  <c r="N24" i="14"/>
  <c r="H24" i="14"/>
  <c r="T23" i="14"/>
  <c r="N23" i="14"/>
  <c r="H23" i="14"/>
  <c r="T22" i="14"/>
  <c r="N22" i="14"/>
  <c r="H22" i="14"/>
  <c r="T21" i="14"/>
  <c r="N21" i="14"/>
  <c r="H21" i="14"/>
  <c r="T20" i="14"/>
  <c r="N20" i="14"/>
  <c r="H20" i="14"/>
  <c r="T19" i="14"/>
  <c r="N19" i="14"/>
  <c r="H19" i="14"/>
  <c r="T18" i="14"/>
  <c r="N18" i="14"/>
  <c r="H18" i="14"/>
  <c r="N17" i="14"/>
  <c r="H17" i="14"/>
  <c r="T16" i="14"/>
  <c r="N16" i="14"/>
  <c r="H16" i="14"/>
  <c r="T15" i="14"/>
  <c r="N15" i="14"/>
  <c r="H15" i="14"/>
  <c r="T14" i="14"/>
  <c r="N14" i="14"/>
  <c r="H14" i="14"/>
  <c r="T13" i="14"/>
  <c r="N13" i="14"/>
  <c r="H13" i="14"/>
  <c r="T12" i="14"/>
  <c r="N12" i="14"/>
  <c r="H12" i="14"/>
  <c r="T11" i="14"/>
  <c r="N11" i="14"/>
  <c r="H11" i="14"/>
  <c r="T10" i="14"/>
  <c r="N10" i="14"/>
  <c r="H10" i="14"/>
  <c r="T9" i="14"/>
  <c r="N9" i="14"/>
  <c r="H9" i="14"/>
  <c r="T8" i="14"/>
  <c r="N8" i="14"/>
  <c r="H8" i="14"/>
  <c r="T7" i="14"/>
  <c r="N7" i="14"/>
  <c r="H7" i="14"/>
  <c r="U58" i="13"/>
  <c r="O58" i="13"/>
  <c r="I58" i="13"/>
  <c r="U57" i="13"/>
  <c r="O57" i="13"/>
  <c r="I57" i="13"/>
  <c r="U56" i="13"/>
  <c r="O56" i="13"/>
  <c r="I56" i="13"/>
  <c r="I52" i="13" s="1"/>
  <c r="U55" i="13"/>
  <c r="O55" i="13"/>
  <c r="I55" i="13"/>
  <c r="U54" i="13"/>
  <c r="O54" i="13"/>
  <c r="I54" i="13"/>
  <c r="U53" i="13"/>
  <c r="U52" i="13" s="1"/>
  <c r="O53" i="13"/>
  <c r="O52" i="13" s="1"/>
  <c r="I53" i="13"/>
  <c r="D50" i="13"/>
  <c r="C50" i="13"/>
  <c r="T47" i="13"/>
  <c r="T46" i="13"/>
  <c r="T45" i="13"/>
  <c r="T44" i="13"/>
  <c r="N44" i="13"/>
  <c r="T43" i="13"/>
  <c r="N43" i="13"/>
  <c r="T42" i="13"/>
  <c r="N42" i="13"/>
  <c r="H42" i="13"/>
  <c r="T41" i="13"/>
  <c r="N41" i="13"/>
  <c r="H41" i="13"/>
  <c r="T40" i="13"/>
  <c r="N40" i="13"/>
  <c r="H40" i="13"/>
  <c r="T39" i="13"/>
  <c r="N39" i="13"/>
  <c r="H39" i="13"/>
  <c r="T38" i="13"/>
  <c r="N38" i="13"/>
  <c r="H38" i="13"/>
  <c r="T37" i="13"/>
  <c r="N37" i="13"/>
  <c r="H37" i="13"/>
  <c r="T36" i="13"/>
  <c r="N36" i="13"/>
  <c r="H36" i="13"/>
  <c r="T35" i="13"/>
  <c r="N35" i="13"/>
  <c r="H35" i="13"/>
  <c r="T34" i="13"/>
  <c r="N34" i="13"/>
  <c r="H34" i="13"/>
  <c r="T33" i="13"/>
  <c r="N33" i="13"/>
  <c r="H33" i="13"/>
  <c r="T32" i="13"/>
  <c r="N32" i="13"/>
  <c r="H32" i="13"/>
  <c r="T31" i="13"/>
  <c r="N31" i="13"/>
  <c r="H31" i="13"/>
  <c r="T30" i="13"/>
  <c r="N30" i="13"/>
  <c r="H30" i="13"/>
  <c r="T29" i="13"/>
  <c r="N29" i="13"/>
  <c r="H29" i="13"/>
  <c r="T28" i="13"/>
  <c r="N28" i="13"/>
  <c r="H28" i="13"/>
  <c r="T27" i="13"/>
  <c r="N27" i="13"/>
  <c r="H27" i="13"/>
  <c r="T26" i="13"/>
  <c r="N26" i="13"/>
  <c r="H26" i="13"/>
  <c r="T25" i="13"/>
  <c r="N25" i="13"/>
  <c r="H25" i="13"/>
  <c r="T24" i="13"/>
  <c r="N24" i="13"/>
  <c r="H24" i="13"/>
  <c r="T23" i="13"/>
  <c r="N23" i="13"/>
  <c r="H23" i="13"/>
  <c r="T22" i="13"/>
  <c r="N22" i="13"/>
  <c r="H22" i="13"/>
  <c r="T21" i="13"/>
  <c r="N21" i="13"/>
  <c r="H21" i="13"/>
  <c r="T20" i="13"/>
  <c r="N20" i="13"/>
  <c r="H20" i="13"/>
  <c r="T19" i="13"/>
  <c r="N19" i="13"/>
  <c r="H19" i="13"/>
  <c r="T18" i="13"/>
  <c r="N18" i="13"/>
  <c r="H18" i="13"/>
  <c r="T17" i="13"/>
  <c r="N17" i="13"/>
  <c r="H17" i="13"/>
  <c r="T16" i="13"/>
  <c r="N16" i="13"/>
  <c r="H16" i="13"/>
  <c r="T15" i="13"/>
  <c r="N15" i="13"/>
  <c r="H15" i="13"/>
  <c r="T14" i="13"/>
  <c r="N14" i="13"/>
  <c r="H14" i="13"/>
  <c r="T13" i="13"/>
  <c r="N13" i="13"/>
  <c r="H13" i="13"/>
  <c r="T12" i="13"/>
  <c r="N12" i="13"/>
  <c r="H12" i="13"/>
  <c r="T11" i="13"/>
  <c r="N11" i="13"/>
  <c r="H11" i="13"/>
  <c r="T10" i="13"/>
  <c r="N10" i="13"/>
  <c r="H10" i="13"/>
  <c r="N9" i="13"/>
  <c r="H9" i="13"/>
  <c r="T8" i="13"/>
  <c r="N8" i="13"/>
  <c r="H8" i="13"/>
  <c r="T7" i="13"/>
  <c r="H7" i="13"/>
  <c r="U58" i="12"/>
  <c r="O58" i="12"/>
  <c r="I58" i="12"/>
  <c r="U57" i="12"/>
  <c r="O57" i="12"/>
  <c r="I57" i="12"/>
  <c r="U56" i="12"/>
  <c r="O56" i="12"/>
  <c r="I56" i="12"/>
  <c r="I52" i="12" s="1"/>
  <c r="U55" i="12"/>
  <c r="O55" i="12"/>
  <c r="I55" i="12"/>
  <c r="U54" i="12"/>
  <c r="O54" i="12"/>
  <c r="I54" i="12"/>
  <c r="U53" i="12"/>
  <c r="O53" i="12"/>
  <c r="O52" i="12" s="1"/>
  <c r="I53" i="12"/>
  <c r="D50" i="12"/>
  <c r="C50" i="12"/>
  <c r="T47" i="12"/>
  <c r="T46" i="12"/>
  <c r="N46" i="12"/>
  <c r="H46" i="12"/>
  <c r="T45" i="12"/>
  <c r="N45" i="12"/>
  <c r="H45" i="12"/>
  <c r="T44" i="12"/>
  <c r="N44" i="12"/>
  <c r="H44" i="12"/>
  <c r="T43" i="12"/>
  <c r="N43" i="12"/>
  <c r="H43" i="12"/>
  <c r="T42" i="12"/>
  <c r="N42" i="12"/>
  <c r="H42" i="12"/>
  <c r="T41" i="12"/>
  <c r="N41" i="12"/>
  <c r="H41" i="12"/>
  <c r="T40" i="12"/>
  <c r="N40" i="12"/>
  <c r="H40" i="12"/>
  <c r="T39" i="12"/>
  <c r="N39" i="12"/>
  <c r="H39" i="12"/>
  <c r="T38" i="12"/>
  <c r="N38" i="12"/>
  <c r="H38" i="12"/>
  <c r="T37" i="12"/>
  <c r="N37" i="12"/>
  <c r="H37" i="12"/>
  <c r="T36" i="12"/>
  <c r="N36" i="12"/>
  <c r="H36" i="12"/>
  <c r="T35" i="12"/>
  <c r="N35" i="12"/>
  <c r="H35" i="12"/>
  <c r="T34" i="12"/>
  <c r="N34" i="12"/>
  <c r="H34" i="12"/>
  <c r="H33" i="12"/>
  <c r="T32" i="12"/>
  <c r="N32" i="12"/>
  <c r="H32" i="12"/>
  <c r="T31" i="12"/>
  <c r="N31" i="12"/>
  <c r="H31" i="12"/>
  <c r="T30" i="12"/>
  <c r="N30" i="12"/>
  <c r="H30" i="12"/>
  <c r="T29" i="12"/>
  <c r="N29" i="12"/>
  <c r="H29" i="12"/>
  <c r="T28" i="12"/>
  <c r="N28" i="12"/>
  <c r="H28" i="12"/>
  <c r="T27" i="12"/>
  <c r="N27" i="12"/>
  <c r="H27" i="12"/>
  <c r="T26" i="12"/>
  <c r="N26" i="12"/>
  <c r="H26" i="12"/>
  <c r="T25" i="12"/>
  <c r="N25" i="12"/>
  <c r="H25" i="12"/>
  <c r="T24" i="12"/>
  <c r="N24" i="12"/>
  <c r="H24" i="12"/>
  <c r="T23" i="12"/>
  <c r="N23" i="12"/>
  <c r="H23" i="12"/>
  <c r="T22" i="12"/>
  <c r="N22" i="12"/>
  <c r="H22" i="12"/>
  <c r="T21" i="12"/>
  <c r="N21" i="12"/>
  <c r="H21" i="12"/>
  <c r="T20" i="12"/>
  <c r="N20" i="12"/>
  <c r="H20" i="12"/>
  <c r="T19" i="12"/>
  <c r="N19" i="12"/>
  <c r="H19" i="12"/>
  <c r="T18" i="12"/>
  <c r="N18" i="12"/>
  <c r="H18" i="12"/>
  <c r="T17" i="12"/>
  <c r="N17" i="12"/>
  <c r="H17" i="12"/>
  <c r="T16" i="12"/>
  <c r="N16" i="12"/>
  <c r="H16" i="12"/>
  <c r="T15" i="12"/>
  <c r="N15" i="12"/>
  <c r="H15" i="12"/>
  <c r="T14" i="12"/>
  <c r="N14" i="12"/>
  <c r="H14" i="12"/>
  <c r="T13" i="12"/>
  <c r="N13" i="12"/>
  <c r="H13" i="12"/>
  <c r="H12" i="12"/>
  <c r="T11" i="12"/>
  <c r="N11" i="12"/>
  <c r="H11" i="12"/>
  <c r="T10" i="12"/>
  <c r="N10" i="12"/>
  <c r="H10" i="12"/>
  <c r="T9" i="12"/>
  <c r="N9" i="12"/>
  <c r="H9" i="12"/>
  <c r="T8" i="12"/>
  <c r="N8" i="12"/>
  <c r="H8" i="12"/>
  <c r="T7" i="12"/>
  <c r="N7" i="12"/>
  <c r="H7" i="12"/>
  <c r="U56" i="11"/>
  <c r="O56" i="11"/>
  <c r="I56" i="11"/>
  <c r="U55" i="11"/>
  <c r="O55" i="11"/>
  <c r="I55" i="11"/>
  <c r="U54" i="11"/>
  <c r="Y20" i="18" s="1"/>
  <c r="O54" i="11"/>
  <c r="I54" i="11"/>
  <c r="I50" i="11" s="1"/>
  <c r="U53" i="11"/>
  <c r="O53" i="11"/>
  <c r="I53" i="11"/>
  <c r="U52" i="11"/>
  <c r="AA20" i="18" s="1"/>
  <c r="O52" i="11"/>
  <c r="I52" i="11"/>
  <c r="U51" i="11"/>
  <c r="X20" i="18" s="1"/>
  <c r="D48" i="18" s="1"/>
  <c r="O51" i="11"/>
  <c r="O50" i="11" s="1"/>
  <c r="I51" i="11"/>
  <c r="C48" i="11"/>
  <c r="T45" i="11"/>
  <c r="T44" i="11"/>
  <c r="T43" i="11"/>
  <c r="N43" i="11"/>
  <c r="N42" i="11"/>
  <c r="T41" i="11"/>
  <c r="N41" i="11"/>
  <c r="H41" i="11"/>
  <c r="T40" i="11"/>
  <c r="N40" i="11"/>
  <c r="H40" i="11"/>
  <c r="T39" i="11"/>
  <c r="N39" i="11"/>
  <c r="H39" i="11"/>
  <c r="T38" i="11"/>
  <c r="N38" i="11"/>
  <c r="H38" i="11"/>
  <c r="T37" i="11"/>
  <c r="N37" i="11"/>
  <c r="H37" i="11"/>
  <c r="T36" i="11"/>
  <c r="N36" i="11"/>
  <c r="H36" i="11"/>
  <c r="T35" i="11"/>
  <c r="N35" i="11"/>
  <c r="H35" i="11"/>
  <c r="T34" i="11"/>
  <c r="N34" i="11"/>
  <c r="H34" i="11"/>
  <c r="T33" i="11"/>
  <c r="N33" i="11"/>
  <c r="H33" i="11"/>
  <c r="T32" i="11"/>
  <c r="N32" i="11"/>
  <c r="H32" i="11"/>
  <c r="T31" i="11"/>
  <c r="N31" i="11"/>
  <c r="H31" i="11"/>
  <c r="T30" i="11"/>
  <c r="N30" i="11"/>
  <c r="H30" i="11"/>
  <c r="T29" i="11"/>
  <c r="N29" i="11"/>
  <c r="H29" i="11"/>
  <c r="T28" i="11"/>
  <c r="N28" i="11"/>
  <c r="H28" i="11"/>
  <c r="T27" i="11"/>
  <c r="N27" i="11"/>
  <c r="H27" i="11"/>
  <c r="T26" i="11"/>
  <c r="N26" i="11"/>
  <c r="H26" i="11"/>
  <c r="T25" i="11"/>
  <c r="N25" i="11"/>
  <c r="H25" i="11"/>
  <c r="T24" i="11"/>
  <c r="N24" i="11"/>
  <c r="H24" i="11"/>
  <c r="T23" i="11"/>
  <c r="N23" i="11"/>
  <c r="H23" i="11"/>
  <c r="T22" i="11"/>
  <c r="N22" i="11"/>
  <c r="H22" i="11"/>
  <c r="T21" i="11"/>
  <c r="N21" i="11"/>
  <c r="H21" i="11"/>
  <c r="T20" i="11"/>
  <c r="N20" i="11"/>
  <c r="H20" i="11"/>
  <c r="T19" i="11"/>
  <c r="N19" i="11"/>
  <c r="H19" i="11"/>
  <c r="T18" i="11"/>
  <c r="N18" i="11"/>
  <c r="H18" i="11"/>
  <c r="T17" i="11"/>
  <c r="N17" i="11"/>
  <c r="H17" i="11"/>
  <c r="T16" i="11"/>
  <c r="N16" i="11"/>
  <c r="H16" i="11"/>
  <c r="T15" i="11"/>
  <c r="N15" i="11"/>
  <c r="H15" i="11"/>
  <c r="T14" i="11"/>
  <c r="N14" i="11"/>
  <c r="H14" i="11"/>
  <c r="T13" i="11"/>
  <c r="N13" i="11"/>
  <c r="H13" i="11"/>
  <c r="T12" i="11"/>
  <c r="N12" i="11"/>
  <c r="H12" i="11"/>
  <c r="T11" i="11"/>
  <c r="N11" i="11"/>
  <c r="H11" i="11"/>
  <c r="T10" i="11"/>
  <c r="N10" i="11"/>
  <c r="H10" i="11"/>
  <c r="T9" i="11"/>
  <c r="N9" i="11"/>
  <c r="H9" i="11"/>
  <c r="T8" i="11"/>
  <c r="N8" i="11"/>
  <c r="H8" i="11"/>
  <c r="T7" i="11"/>
  <c r="N7" i="11"/>
  <c r="H7" i="11"/>
  <c r="U57" i="10"/>
  <c r="AE20" i="18" s="1"/>
  <c r="K48" i="18" s="1"/>
  <c r="O57" i="10"/>
  <c r="U20" i="18" s="1"/>
  <c r="I57" i="10"/>
  <c r="K20" i="18" s="1"/>
  <c r="U56" i="10"/>
  <c r="AD20" i="18" s="1"/>
  <c r="J48" i="18" s="1"/>
  <c r="O56" i="10"/>
  <c r="T20" i="18" s="1"/>
  <c r="I56" i="10"/>
  <c r="J20" i="18" s="1"/>
  <c r="O55" i="10"/>
  <c r="O20" i="18" s="1"/>
  <c r="I55" i="10"/>
  <c r="U54" i="10"/>
  <c r="O54" i="10"/>
  <c r="I54" i="10"/>
  <c r="O53" i="10"/>
  <c r="Q20" i="18" s="1"/>
  <c r="P20" i="18" s="1"/>
  <c r="I53" i="10"/>
  <c r="G20" i="18" s="1"/>
  <c r="F20" i="18" s="1"/>
  <c r="O52" i="10"/>
  <c r="N20" i="18" s="1"/>
  <c r="I52" i="10"/>
  <c r="D20" i="18" s="1"/>
  <c r="D49" i="10"/>
  <c r="C49" i="10"/>
  <c r="T46" i="10"/>
  <c r="T45" i="10"/>
  <c r="T44" i="10"/>
  <c r="N44" i="10"/>
  <c r="H44" i="10"/>
  <c r="T43" i="10"/>
  <c r="N43" i="10"/>
  <c r="H43" i="10"/>
  <c r="T42" i="10"/>
  <c r="N42" i="10"/>
  <c r="H42" i="10"/>
  <c r="T41" i="10"/>
  <c r="N41" i="10"/>
  <c r="H41" i="10"/>
  <c r="T40" i="10"/>
  <c r="N40" i="10"/>
  <c r="H40" i="10"/>
  <c r="T39" i="10"/>
  <c r="N39" i="10"/>
  <c r="H39" i="10"/>
  <c r="T38" i="10"/>
  <c r="N38" i="10"/>
  <c r="H38" i="10"/>
  <c r="T37" i="10"/>
  <c r="N37" i="10"/>
  <c r="H37" i="10"/>
  <c r="T36" i="10"/>
  <c r="N36" i="10"/>
  <c r="H36" i="10"/>
  <c r="T35" i="10"/>
  <c r="N35" i="10"/>
  <c r="H35" i="10"/>
  <c r="T34" i="10"/>
  <c r="N34" i="10"/>
  <c r="H34" i="10"/>
  <c r="T33" i="10"/>
  <c r="N33" i="10"/>
  <c r="H33" i="10"/>
  <c r="T32" i="10"/>
  <c r="N32" i="10"/>
  <c r="H32" i="10"/>
  <c r="T31" i="10"/>
  <c r="N31" i="10"/>
  <c r="H31" i="10"/>
  <c r="T30" i="10"/>
  <c r="N30" i="10"/>
  <c r="H30" i="10"/>
  <c r="T29" i="10"/>
  <c r="N29" i="10"/>
  <c r="H29" i="10"/>
  <c r="T28" i="10"/>
  <c r="N28" i="10"/>
  <c r="H28" i="10"/>
  <c r="T27" i="10"/>
  <c r="N27" i="10"/>
  <c r="H27" i="10"/>
  <c r="T26" i="10"/>
  <c r="N26" i="10"/>
  <c r="H26" i="10"/>
  <c r="T25" i="10"/>
  <c r="N25" i="10"/>
  <c r="H25" i="10"/>
  <c r="T24" i="10"/>
  <c r="N24" i="10"/>
  <c r="H24" i="10"/>
  <c r="T23" i="10"/>
  <c r="N23" i="10"/>
  <c r="H23" i="10"/>
  <c r="T22" i="10"/>
  <c r="N22" i="10"/>
  <c r="H22" i="10"/>
  <c r="T21" i="10"/>
  <c r="N21" i="10"/>
  <c r="H21" i="10"/>
  <c r="T20" i="10"/>
  <c r="N20" i="10"/>
  <c r="H20" i="10"/>
  <c r="T19" i="10"/>
  <c r="N19" i="10"/>
  <c r="H19" i="10"/>
  <c r="T18" i="10"/>
  <c r="N18" i="10"/>
  <c r="H18" i="10"/>
  <c r="T17" i="10"/>
  <c r="N17" i="10"/>
  <c r="H17" i="10"/>
  <c r="T16" i="10"/>
  <c r="N16" i="10"/>
  <c r="H16" i="10"/>
  <c r="T15" i="10"/>
  <c r="N15" i="10"/>
  <c r="H15" i="10"/>
  <c r="T14" i="10"/>
  <c r="N14" i="10"/>
  <c r="H14" i="10"/>
  <c r="T13" i="10"/>
  <c r="N13" i="10"/>
  <c r="H13" i="10"/>
  <c r="T12" i="10"/>
  <c r="N12" i="10"/>
  <c r="H12" i="10"/>
  <c r="T11" i="10"/>
  <c r="N11" i="10"/>
  <c r="H11" i="10"/>
  <c r="T10" i="10"/>
  <c r="N10" i="10"/>
  <c r="H10" i="10"/>
  <c r="T9" i="10"/>
  <c r="N9" i="10"/>
  <c r="H9" i="10"/>
  <c r="T8" i="10"/>
  <c r="N8" i="10"/>
  <c r="H8" i="10"/>
  <c r="T7" i="10"/>
  <c r="N7" i="10"/>
  <c r="H7" i="10"/>
  <c r="U55" i="9"/>
  <c r="O55" i="9"/>
  <c r="I55" i="9"/>
  <c r="U54" i="9"/>
  <c r="O54" i="9"/>
  <c r="I54" i="9"/>
  <c r="U53" i="9"/>
  <c r="O53" i="9"/>
  <c r="I53" i="9"/>
  <c r="U52" i="9"/>
  <c r="U49" i="9" s="1"/>
  <c r="O52" i="9"/>
  <c r="I52" i="9"/>
  <c r="U51" i="9"/>
  <c r="O51" i="9"/>
  <c r="I51" i="9"/>
  <c r="U50" i="9"/>
  <c r="O50" i="9"/>
  <c r="O49" i="9" s="1"/>
  <c r="I50" i="9"/>
  <c r="I49" i="9" s="1"/>
  <c r="D47" i="9"/>
  <c r="C47" i="9"/>
  <c r="T42" i="9"/>
  <c r="T41" i="9"/>
  <c r="N40" i="9"/>
  <c r="H40" i="9"/>
  <c r="T39" i="9"/>
  <c r="N39" i="9"/>
  <c r="H39" i="9"/>
  <c r="T38" i="9"/>
  <c r="N38" i="9"/>
  <c r="H38" i="9"/>
  <c r="T37" i="9"/>
  <c r="N37" i="9"/>
  <c r="H37" i="9"/>
  <c r="T36" i="9"/>
  <c r="N36" i="9"/>
  <c r="H36" i="9"/>
  <c r="T35" i="9"/>
  <c r="N35" i="9"/>
  <c r="H35" i="9"/>
  <c r="T34" i="9"/>
  <c r="N34" i="9"/>
  <c r="H34" i="9"/>
  <c r="T33" i="9"/>
  <c r="N33" i="9"/>
  <c r="H33" i="9"/>
  <c r="T32" i="9"/>
  <c r="N32" i="9"/>
  <c r="H32" i="9"/>
  <c r="T31" i="9"/>
  <c r="N31" i="9"/>
  <c r="H31" i="9"/>
  <c r="T30" i="9"/>
  <c r="N30" i="9"/>
  <c r="H30" i="9"/>
  <c r="T29" i="9"/>
  <c r="N29" i="9"/>
  <c r="H29" i="9"/>
  <c r="T28" i="9"/>
  <c r="N28" i="9"/>
  <c r="H28" i="9"/>
  <c r="T27" i="9"/>
  <c r="N27" i="9"/>
  <c r="H27" i="9"/>
  <c r="T26" i="9"/>
  <c r="N26" i="9"/>
  <c r="H26" i="9"/>
  <c r="T25" i="9"/>
  <c r="N25" i="9"/>
  <c r="H25" i="9"/>
  <c r="T24" i="9"/>
  <c r="N24" i="9"/>
  <c r="H24" i="9"/>
  <c r="T23" i="9"/>
  <c r="N23" i="9"/>
  <c r="H23" i="9"/>
  <c r="T22" i="9"/>
  <c r="N22" i="9"/>
  <c r="H22" i="9"/>
  <c r="T21" i="9"/>
  <c r="N21" i="9"/>
  <c r="H21" i="9"/>
  <c r="T20" i="9"/>
  <c r="N20" i="9"/>
  <c r="H20" i="9"/>
  <c r="T19" i="9"/>
  <c r="N19" i="9"/>
  <c r="H19" i="9"/>
  <c r="T18" i="9"/>
  <c r="N18" i="9"/>
  <c r="H18" i="9"/>
  <c r="T17" i="9"/>
  <c r="N17" i="9"/>
  <c r="H17" i="9"/>
  <c r="T16" i="9"/>
  <c r="N16" i="9"/>
  <c r="H16" i="9"/>
  <c r="T15" i="9"/>
  <c r="N15" i="9"/>
  <c r="H15" i="9"/>
  <c r="H14" i="9"/>
  <c r="T13" i="9"/>
  <c r="N13" i="9"/>
  <c r="H13" i="9"/>
  <c r="T12" i="9"/>
  <c r="N12" i="9"/>
  <c r="H12" i="9"/>
  <c r="H11" i="9"/>
  <c r="T10" i="9"/>
  <c r="N10" i="9"/>
  <c r="H10" i="9"/>
  <c r="T9" i="9"/>
  <c r="N9" i="9"/>
  <c r="H9" i="9"/>
  <c r="T8" i="9"/>
  <c r="N8" i="9"/>
  <c r="H8" i="9"/>
  <c r="T7" i="9"/>
  <c r="N7" i="9"/>
  <c r="H7" i="9"/>
  <c r="U52" i="8"/>
  <c r="O52" i="8"/>
  <c r="I52" i="8"/>
  <c r="U51" i="8"/>
  <c r="O51" i="8"/>
  <c r="I51" i="8"/>
  <c r="U50" i="8"/>
  <c r="O50" i="8"/>
  <c r="O46" i="8" s="1"/>
  <c r="I50" i="8"/>
  <c r="U49" i="8"/>
  <c r="O49" i="8"/>
  <c r="I49" i="8"/>
  <c r="I46" i="8" s="1"/>
  <c r="U48" i="8"/>
  <c r="O48" i="8"/>
  <c r="I48" i="8"/>
  <c r="U47" i="8"/>
  <c r="U46" i="8" s="1"/>
  <c r="O47" i="8"/>
  <c r="I47" i="8"/>
  <c r="T43" i="8"/>
  <c r="T42" i="8"/>
  <c r="T41" i="8"/>
  <c r="N40" i="8"/>
  <c r="H39" i="8"/>
  <c r="T38" i="8"/>
  <c r="N38" i="8"/>
  <c r="H38" i="8"/>
  <c r="T37" i="8"/>
  <c r="N37" i="8"/>
  <c r="H37" i="8"/>
  <c r="T36" i="8"/>
  <c r="N36" i="8"/>
  <c r="H36" i="8"/>
  <c r="H35" i="8"/>
  <c r="T34" i="8"/>
  <c r="N34" i="8"/>
  <c r="H34" i="8"/>
  <c r="T33" i="8"/>
  <c r="N33" i="8"/>
  <c r="H33" i="8"/>
  <c r="T32" i="8"/>
  <c r="N32" i="8"/>
  <c r="H32" i="8"/>
  <c r="T31" i="8"/>
  <c r="N31" i="8"/>
  <c r="H31" i="8"/>
  <c r="T30" i="8"/>
  <c r="N30" i="8"/>
  <c r="H30" i="8"/>
  <c r="T29" i="8"/>
  <c r="N29" i="8"/>
  <c r="H29" i="8"/>
  <c r="T28" i="8"/>
  <c r="N28" i="8"/>
  <c r="H28" i="8"/>
  <c r="T27" i="8"/>
  <c r="N27" i="8"/>
  <c r="H27" i="8"/>
  <c r="T26" i="8"/>
  <c r="N26" i="8"/>
  <c r="H26" i="8"/>
  <c r="H25" i="8"/>
  <c r="T24" i="8"/>
  <c r="N24" i="8"/>
  <c r="H24" i="8"/>
  <c r="T23" i="8"/>
  <c r="N23" i="8"/>
  <c r="H23" i="8"/>
  <c r="T22" i="8"/>
  <c r="N22" i="8"/>
  <c r="H22" i="8"/>
  <c r="T21" i="8"/>
  <c r="N21" i="8"/>
  <c r="H21" i="8"/>
  <c r="N20" i="8"/>
  <c r="H20" i="8"/>
  <c r="T19" i="8"/>
  <c r="N19" i="8"/>
  <c r="H19" i="8"/>
  <c r="T18" i="8"/>
  <c r="N18" i="8"/>
  <c r="H18" i="8"/>
  <c r="T17" i="8"/>
  <c r="N17" i="8"/>
  <c r="H17" i="8"/>
  <c r="T16" i="8"/>
  <c r="N16" i="8"/>
  <c r="H16" i="8"/>
  <c r="T15" i="8"/>
  <c r="N15" i="8"/>
  <c r="H15" i="8"/>
  <c r="T14" i="8"/>
  <c r="N14" i="8"/>
  <c r="H14" i="8"/>
  <c r="T13" i="8"/>
  <c r="N13" i="8"/>
  <c r="H13" i="8"/>
  <c r="T12" i="8"/>
  <c r="N12" i="8"/>
  <c r="H12" i="8"/>
  <c r="T11" i="8"/>
  <c r="N11" i="8"/>
  <c r="H11" i="8"/>
  <c r="T10" i="8"/>
  <c r="N10" i="8"/>
  <c r="H10" i="8"/>
  <c r="T9" i="8"/>
  <c r="N9" i="8"/>
  <c r="H9" i="8"/>
  <c r="T8" i="8"/>
  <c r="N8" i="8"/>
  <c r="H8" i="8"/>
  <c r="T7" i="8"/>
  <c r="N7" i="8"/>
  <c r="H7" i="8"/>
  <c r="U52" i="7"/>
  <c r="O52" i="7"/>
  <c r="I52" i="7"/>
  <c r="U51" i="7"/>
  <c r="O51" i="7"/>
  <c r="I51" i="7"/>
  <c r="U50" i="7"/>
  <c r="O50" i="7"/>
  <c r="I50" i="7"/>
  <c r="U49" i="7"/>
  <c r="O49" i="7"/>
  <c r="O46" i="7" s="1"/>
  <c r="I49" i="7"/>
  <c r="U48" i="7"/>
  <c r="O48" i="7"/>
  <c r="I48" i="7"/>
  <c r="U47" i="7"/>
  <c r="O47" i="7"/>
  <c r="I47" i="7"/>
  <c r="I46" i="7" s="1"/>
  <c r="U46" i="7"/>
  <c r="D44" i="7"/>
  <c r="T42" i="7"/>
  <c r="T41" i="7"/>
  <c r="T40" i="7"/>
  <c r="N40" i="7"/>
  <c r="H40" i="7"/>
  <c r="T39" i="7"/>
  <c r="N39" i="7"/>
  <c r="H39" i="7"/>
  <c r="T38" i="7"/>
  <c r="N38" i="7"/>
  <c r="H38" i="7"/>
  <c r="T37" i="7"/>
  <c r="N37" i="7"/>
  <c r="H37" i="7"/>
  <c r="T36" i="7"/>
  <c r="N36" i="7"/>
  <c r="H36" i="7"/>
  <c r="T35" i="7"/>
  <c r="N35" i="7"/>
  <c r="H35" i="7"/>
  <c r="T34" i="7"/>
  <c r="N34" i="7"/>
  <c r="H34" i="7"/>
  <c r="T33" i="7"/>
  <c r="N33" i="7"/>
  <c r="H33" i="7"/>
  <c r="T32" i="7"/>
  <c r="N32" i="7"/>
  <c r="H32" i="7"/>
  <c r="T31" i="7"/>
  <c r="N31" i="7"/>
  <c r="H31" i="7"/>
  <c r="T30" i="7"/>
  <c r="N30" i="7"/>
  <c r="H30" i="7"/>
  <c r="T29" i="7"/>
  <c r="N29" i="7"/>
  <c r="H29" i="7"/>
  <c r="T28" i="7"/>
  <c r="N28" i="7"/>
  <c r="H28" i="7"/>
  <c r="T27" i="7"/>
  <c r="N27" i="7"/>
  <c r="H27" i="7"/>
  <c r="T26" i="7"/>
  <c r="N26" i="7"/>
  <c r="H26" i="7"/>
  <c r="H25" i="7"/>
  <c r="T24" i="7"/>
  <c r="N24" i="7"/>
  <c r="H24" i="7"/>
  <c r="T23" i="7"/>
  <c r="N23" i="7"/>
  <c r="H23" i="7"/>
  <c r="T22" i="7"/>
  <c r="N22" i="7"/>
  <c r="H22" i="7"/>
  <c r="T21" i="7"/>
  <c r="N21" i="7"/>
  <c r="H21" i="7"/>
  <c r="T20" i="7"/>
  <c r="N20" i="7"/>
  <c r="H20" i="7"/>
  <c r="T19" i="7"/>
  <c r="N19" i="7"/>
  <c r="H19" i="7"/>
  <c r="T18" i="7"/>
  <c r="N18" i="7"/>
  <c r="H18" i="7"/>
  <c r="T17" i="7"/>
  <c r="N17" i="7"/>
  <c r="H17" i="7"/>
  <c r="T16" i="7"/>
  <c r="N16" i="7"/>
  <c r="H16" i="7"/>
  <c r="T15" i="7"/>
  <c r="N15" i="7"/>
  <c r="H15" i="7"/>
  <c r="T14" i="7"/>
  <c r="N14" i="7"/>
  <c r="H14" i="7"/>
  <c r="T13" i="7"/>
  <c r="N13" i="7"/>
  <c r="H13" i="7"/>
  <c r="T12" i="7"/>
  <c r="N12" i="7"/>
  <c r="H12" i="7"/>
  <c r="T11" i="7"/>
  <c r="N11" i="7"/>
  <c r="H11" i="7"/>
  <c r="H10" i="7"/>
  <c r="T9" i="7"/>
  <c r="N9" i="7"/>
  <c r="H9" i="7"/>
  <c r="T8" i="7"/>
  <c r="N8" i="7"/>
  <c r="H8" i="7"/>
  <c r="T7" i="7"/>
  <c r="N7" i="7"/>
  <c r="H7" i="7"/>
  <c r="U54" i="6"/>
  <c r="AE19" i="18" s="1"/>
  <c r="O54" i="6"/>
  <c r="U19" i="18" s="1"/>
  <c r="U22" i="18" s="1"/>
  <c r="I54" i="6"/>
  <c r="K19" i="18" s="1"/>
  <c r="O53" i="6"/>
  <c r="T19" i="18" s="1"/>
  <c r="T22" i="18" s="1"/>
  <c r="I53" i="6"/>
  <c r="J19" i="18" s="1"/>
  <c r="U52" i="6"/>
  <c r="Y19" i="18" s="1"/>
  <c r="O52" i="6"/>
  <c r="O19" i="18" s="1"/>
  <c r="O22" i="18" s="1"/>
  <c r="I52" i="6"/>
  <c r="E19" i="18" s="1"/>
  <c r="U51" i="6"/>
  <c r="U48" i="6" s="1"/>
  <c r="V19" i="18" s="1"/>
  <c r="O51" i="6"/>
  <c r="I51" i="6"/>
  <c r="U50" i="6"/>
  <c r="AA19" i="18" s="1"/>
  <c r="O50" i="6"/>
  <c r="Q19" i="18" s="1"/>
  <c r="I50" i="6"/>
  <c r="G19" i="18" s="1"/>
  <c r="U49" i="6"/>
  <c r="O49" i="6"/>
  <c r="N19" i="18" s="1"/>
  <c r="I49" i="6"/>
  <c r="D46" i="6"/>
  <c r="C46" i="6"/>
  <c r="T44" i="6"/>
  <c r="T43" i="6"/>
  <c r="T42" i="6"/>
  <c r="N42" i="6"/>
  <c r="T41" i="6"/>
  <c r="N41" i="6"/>
  <c r="H41" i="6"/>
  <c r="T40" i="6"/>
  <c r="N40" i="6"/>
  <c r="H40" i="6"/>
  <c r="T39" i="6"/>
  <c r="N39" i="6"/>
  <c r="H39" i="6"/>
  <c r="T38" i="6"/>
  <c r="N38" i="6"/>
  <c r="H38" i="6"/>
  <c r="T37" i="6"/>
  <c r="N37" i="6"/>
  <c r="H37" i="6"/>
  <c r="T36" i="6"/>
  <c r="N36" i="6"/>
  <c r="H36" i="6"/>
  <c r="T35" i="6"/>
  <c r="N35" i="6"/>
  <c r="H35" i="6"/>
  <c r="T34" i="6"/>
  <c r="N34" i="6"/>
  <c r="H34" i="6"/>
  <c r="T33" i="6"/>
  <c r="N33" i="6"/>
  <c r="H33" i="6"/>
  <c r="T32" i="6"/>
  <c r="N32" i="6"/>
  <c r="H32" i="6"/>
  <c r="T31" i="6"/>
  <c r="N31" i="6"/>
  <c r="H31" i="6"/>
  <c r="T30" i="6"/>
  <c r="N30" i="6"/>
  <c r="H30" i="6"/>
  <c r="T29" i="6"/>
  <c r="N29" i="6"/>
  <c r="H29" i="6"/>
  <c r="T28" i="6"/>
  <c r="N28" i="6"/>
  <c r="H28" i="6"/>
  <c r="T27" i="6"/>
  <c r="N27" i="6"/>
  <c r="H27" i="6"/>
  <c r="T26" i="6"/>
  <c r="N26" i="6"/>
  <c r="H26" i="6"/>
  <c r="T25" i="6"/>
  <c r="N25" i="6"/>
  <c r="H25" i="6"/>
  <c r="T24" i="6"/>
  <c r="N24" i="6"/>
  <c r="H24" i="6"/>
  <c r="T23" i="6"/>
  <c r="N23" i="6"/>
  <c r="H23" i="6"/>
  <c r="T22" i="6"/>
  <c r="N22" i="6"/>
  <c r="H22" i="6"/>
  <c r="T21" i="6"/>
  <c r="N21" i="6"/>
  <c r="H21" i="6"/>
  <c r="T20" i="6"/>
  <c r="N20" i="6"/>
  <c r="H20" i="6"/>
  <c r="T19" i="6"/>
  <c r="N19" i="6"/>
  <c r="H19" i="6"/>
  <c r="T18" i="6"/>
  <c r="N18" i="6"/>
  <c r="H18" i="6"/>
  <c r="T17" i="6"/>
  <c r="N17" i="6"/>
  <c r="H17" i="6"/>
  <c r="T16" i="6"/>
  <c r="N16" i="6"/>
  <c r="H16" i="6"/>
  <c r="T15" i="6"/>
  <c r="N15" i="6"/>
  <c r="H15" i="6"/>
  <c r="T14" i="6"/>
  <c r="N14" i="6"/>
  <c r="H14" i="6"/>
  <c r="T13" i="6"/>
  <c r="N13" i="6"/>
  <c r="H13" i="6"/>
  <c r="T12" i="6"/>
  <c r="N12" i="6"/>
  <c r="H12" i="6"/>
  <c r="T11" i="6"/>
  <c r="N11" i="6"/>
  <c r="H11" i="6"/>
  <c r="T10" i="6"/>
  <c r="N10" i="6"/>
  <c r="H10" i="6"/>
  <c r="T9" i="6"/>
  <c r="N9" i="6"/>
  <c r="H9" i="6"/>
  <c r="T8" i="6"/>
  <c r="N8" i="6"/>
  <c r="H8" i="6"/>
  <c r="T7" i="6"/>
  <c r="N7" i="6"/>
  <c r="H7" i="6"/>
  <c r="U48" i="5"/>
  <c r="O48" i="5"/>
  <c r="I48" i="5"/>
  <c r="U47" i="5"/>
  <c r="O47" i="5"/>
  <c r="I47" i="5"/>
  <c r="U46" i="5"/>
  <c r="O46" i="5"/>
  <c r="I46" i="5"/>
  <c r="U45" i="5"/>
  <c r="U42" i="5" s="1"/>
  <c r="O45" i="5"/>
  <c r="I45" i="5"/>
  <c r="U44" i="5"/>
  <c r="O44" i="5"/>
  <c r="I44" i="5"/>
  <c r="U43" i="5"/>
  <c r="O43" i="5"/>
  <c r="I43" i="5"/>
  <c r="I42" i="5" s="1"/>
  <c r="D40" i="5"/>
  <c r="C40" i="5"/>
  <c r="T23" i="5"/>
  <c r="T22" i="5"/>
  <c r="T21" i="5"/>
  <c r="T20" i="5"/>
  <c r="N20" i="5"/>
  <c r="H20" i="5"/>
  <c r="T19" i="5"/>
  <c r="N19" i="5"/>
  <c r="H19" i="5"/>
  <c r="T18" i="5"/>
  <c r="N18" i="5"/>
  <c r="H18" i="5"/>
  <c r="T17" i="5"/>
  <c r="N17" i="5"/>
  <c r="H17" i="5"/>
  <c r="T16" i="5"/>
  <c r="N16" i="5"/>
  <c r="H16" i="5"/>
  <c r="T15" i="5"/>
  <c r="N15" i="5"/>
  <c r="H15" i="5"/>
  <c r="T14" i="5"/>
  <c r="N14" i="5"/>
  <c r="H14" i="5"/>
  <c r="T13" i="5"/>
  <c r="N13" i="5"/>
  <c r="H13" i="5"/>
  <c r="H12" i="5"/>
  <c r="T11" i="5"/>
  <c r="N11" i="5"/>
  <c r="H11" i="5"/>
  <c r="T10" i="5"/>
  <c r="N10" i="5"/>
  <c r="H10" i="5"/>
  <c r="T9" i="5"/>
  <c r="N9" i="5"/>
  <c r="H9" i="5"/>
  <c r="T8" i="5"/>
  <c r="N8" i="5"/>
  <c r="H8" i="5"/>
  <c r="T7" i="5"/>
  <c r="N7" i="5"/>
  <c r="H7" i="5"/>
  <c r="U48" i="4"/>
  <c r="O48" i="4"/>
  <c r="I48" i="4"/>
  <c r="U47" i="4"/>
  <c r="O47" i="4"/>
  <c r="I47" i="4"/>
  <c r="U46" i="4"/>
  <c r="O46" i="4"/>
  <c r="I46" i="4"/>
  <c r="I42" i="4" s="1"/>
  <c r="U45" i="4"/>
  <c r="O45" i="4"/>
  <c r="I45" i="4"/>
  <c r="U44" i="4"/>
  <c r="O44" i="4"/>
  <c r="I44" i="4"/>
  <c r="U43" i="4"/>
  <c r="O43" i="4"/>
  <c r="O42" i="4" s="1"/>
  <c r="I43" i="4"/>
  <c r="D40" i="4"/>
  <c r="C40" i="4"/>
  <c r="T35" i="4"/>
  <c r="T34" i="4"/>
  <c r="T33" i="4"/>
  <c r="T32" i="4"/>
  <c r="T31" i="4"/>
  <c r="T30" i="4"/>
  <c r="T29" i="4"/>
  <c r="N28" i="4"/>
  <c r="N27" i="4"/>
  <c r="N26" i="4"/>
  <c r="N25" i="4"/>
  <c r="T24" i="4"/>
  <c r="N24" i="4"/>
  <c r="T23" i="4"/>
  <c r="N23" i="4"/>
  <c r="H23" i="4"/>
  <c r="T22" i="4"/>
  <c r="N22" i="4"/>
  <c r="H22" i="4"/>
  <c r="T21" i="4"/>
  <c r="N21" i="4"/>
  <c r="H21" i="4"/>
  <c r="T20" i="4"/>
  <c r="N20" i="4"/>
  <c r="H20" i="4"/>
  <c r="T19" i="4"/>
  <c r="N19" i="4"/>
  <c r="H19" i="4"/>
  <c r="T18" i="4"/>
  <c r="N18" i="4"/>
  <c r="H18" i="4"/>
  <c r="T17" i="4"/>
  <c r="N17" i="4"/>
  <c r="H17" i="4"/>
  <c r="T16" i="4"/>
  <c r="N16" i="4"/>
  <c r="H16" i="4"/>
  <c r="T15" i="4"/>
  <c r="N15" i="4"/>
  <c r="H15" i="4"/>
  <c r="T14" i="4"/>
  <c r="N14" i="4"/>
  <c r="H14" i="4"/>
  <c r="T13" i="4"/>
  <c r="N13" i="4"/>
  <c r="H13" i="4"/>
  <c r="T12" i="4"/>
  <c r="N12" i="4"/>
  <c r="H12" i="4"/>
  <c r="T11" i="4"/>
  <c r="N11" i="4"/>
  <c r="H11" i="4"/>
  <c r="T10" i="4"/>
  <c r="N10" i="4"/>
  <c r="H10" i="4"/>
  <c r="T9" i="4"/>
  <c r="N9" i="4"/>
  <c r="H9" i="4"/>
  <c r="T8" i="4"/>
  <c r="N8" i="4"/>
  <c r="H8" i="4"/>
  <c r="T7" i="4"/>
  <c r="N7" i="4"/>
  <c r="H7" i="4"/>
  <c r="U55" i="3"/>
  <c r="O55" i="3"/>
  <c r="I55" i="3"/>
  <c r="K17" i="18" s="1"/>
  <c r="U54" i="3"/>
  <c r="AD17" i="18" s="1"/>
  <c r="J45" i="18" s="1"/>
  <c r="O54" i="3"/>
  <c r="I54" i="3"/>
  <c r="U53" i="3"/>
  <c r="Y17" i="18" s="1"/>
  <c r="O53" i="3"/>
  <c r="O17" i="18" s="1"/>
  <c r="I53" i="3"/>
  <c r="U52" i="3"/>
  <c r="O52" i="3"/>
  <c r="I52" i="3"/>
  <c r="U51" i="3"/>
  <c r="O51" i="3"/>
  <c r="I51" i="3"/>
  <c r="G17" i="18" s="1"/>
  <c r="F17" i="18" s="1"/>
  <c r="U50" i="3"/>
  <c r="X17" i="18" s="1"/>
  <c r="D45" i="18" s="1"/>
  <c r="O50" i="3"/>
  <c r="I50" i="3"/>
  <c r="I49" i="3"/>
  <c r="D47" i="3"/>
  <c r="C47" i="3"/>
  <c r="T32" i="3"/>
  <c r="T31" i="3"/>
  <c r="T30" i="3"/>
  <c r="T29" i="3"/>
  <c r="N29" i="3"/>
  <c r="T28" i="3"/>
  <c r="N28" i="3"/>
  <c r="H28" i="3"/>
  <c r="T27" i="3"/>
  <c r="N27" i="3"/>
  <c r="H27" i="3"/>
  <c r="T26" i="3"/>
  <c r="N26" i="3"/>
  <c r="H26" i="3"/>
  <c r="T25" i="3"/>
  <c r="N25" i="3"/>
  <c r="H25" i="3"/>
  <c r="T24" i="3"/>
  <c r="N24" i="3"/>
  <c r="H24" i="3"/>
  <c r="T23" i="3"/>
  <c r="N23" i="3"/>
  <c r="H23" i="3"/>
  <c r="T22" i="3"/>
  <c r="N22" i="3"/>
  <c r="H22" i="3"/>
  <c r="T21" i="3"/>
  <c r="N21" i="3"/>
  <c r="H21" i="3"/>
  <c r="T20" i="3"/>
  <c r="N20" i="3"/>
  <c r="H20" i="3"/>
  <c r="T19" i="3"/>
  <c r="N19" i="3"/>
  <c r="H19" i="3"/>
  <c r="T18" i="3"/>
  <c r="N18" i="3"/>
  <c r="H18" i="3"/>
  <c r="T17" i="3"/>
  <c r="N17" i="3"/>
  <c r="H17" i="3"/>
  <c r="T16" i="3"/>
  <c r="N16" i="3"/>
  <c r="H16" i="3"/>
  <c r="T15" i="3"/>
  <c r="N15" i="3"/>
  <c r="H15" i="3"/>
  <c r="T14" i="3"/>
  <c r="N14" i="3"/>
  <c r="H14" i="3"/>
  <c r="T13" i="3"/>
  <c r="N13" i="3"/>
  <c r="H13" i="3"/>
  <c r="T12" i="3"/>
  <c r="N12" i="3"/>
  <c r="H12" i="3"/>
  <c r="T11" i="3"/>
  <c r="N11" i="3"/>
  <c r="H11" i="3"/>
  <c r="T10" i="3"/>
  <c r="N10" i="3"/>
  <c r="H10" i="3"/>
  <c r="T9" i="3"/>
  <c r="N9" i="3"/>
  <c r="H9" i="3"/>
  <c r="T8" i="3"/>
  <c r="N8" i="3"/>
  <c r="H8" i="3"/>
  <c r="T7" i="3"/>
  <c r="N7" i="3"/>
  <c r="H7" i="3"/>
  <c r="U56" i="2"/>
  <c r="AE16" i="18" s="1"/>
  <c r="K44" i="18" s="1"/>
  <c r="O56" i="2"/>
  <c r="U16" i="18" s="1"/>
  <c r="I56" i="2"/>
  <c r="K16" i="18" s="1"/>
  <c r="U55" i="2"/>
  <c r="AD16" i="18" s="1"/>
  <c r="J44" i="18" s="1"/>
  <c r="O55" i="2"/>
  <c r="T16" i="18" s="1"/>
  <c r="I55" i="2"/>
  <c r="J16" i="18" s="1"/>
  <c r="U54" i="2"/>
  <c r="Y16" i="18" s="1"/>
  <c r="E44" i="18" s="1"/>
  <c r="O54" i="2"/>
  <c r="O16" i="18" s="1"/>
  <c r="I54" i="2"/>
  <c r="E16" i="18" s="1"/>
  <c r="U53" i="2"/>
  <c r="O53" i="2"/>
  <c r="I53" i="2"/>
  <c r="U52" i="2"/>
  <c r="AA16" i="18" s="1"/>
  <c r="O52" i="2"/>
  <c r="Q16" i="18" s="1"/>
  <c r="P16" i="18" s="1"/>
  <c r="I52" i="2"/>
  <c r="G16" i="18" s="1"/>
  <c r="F16" i="18" s="1"/>
  <c r="U51" i="2"/>
  <c r="X16" i="18" s="1"/>
  <c r="D44" i="18" s="1"/>
  <c r="O51" i="2"/>
  <c r="N16" i="18" s="1"/>
  <c r="I51" i="2"/>
  <c r="O50" i="2"/>
  <c r="L16" i="18" s="1"/>
  <c r="D48" i="2"/>
  <c r="C48" i="2"/>
  <c r="T36" i="2"/>
  <c r="T35" i="2"/>
  <c r="T34" i="2"/>
  <c r="T33" i="2"/>
  <c r="N33" i="2"/>
  <c r="T32" i="2"/>
  <c r="N32" i="2"/>
  <c r="H32" i="2"/>
  <c r="T31" i="2"/>
  <c r="N31" i="2"/>
  <c r="H31" i="2"/>
  <c r="T30" i="2"/>
  <c r="N30" i="2"/>
  <c r="H30" i="2"/>
  <c r="T29" i="2"/>
  <c r="N29" i="2"/>
  <c r="H29" i="2"/>
  <c r="N28" i="2"/>
  <c r="H28" i="2"/>
  <c r="T27" i="2"/>
  <c r="N27" i="2"/>
  <c r="H27" i="2"/>
  <c r="T26" i="2"/>
  <c r="N26" i="2"/>
  <c r="H26" i="2"/>
  <c r="T25" i="2"/>
  <c r="N25" i="2"/>
  <c r="H25" i="2"/>
  <c r="N24" i="2"/>
  <c r="H24" i="2"/>
  <c r="T23" i="2"/>
  <c r="N23" i="2"/>
  <c r="H23" i="2"/>
  <c r="T22" i="2"/>
  <c r="N22" i="2"/>
  <c r="H22" i="2"/>
  <c r="T21" i="2"/>
  <c r="N21" i="2"/>
  <c r="H21" i="2"/>
  <c r="T20" i="2"/>
  <c r="N20" i="2"/>
  <c r="H20" i="2"/>
  <c r="T19" i="2"/>
  <c r="N19" i="2"/>
  <c r="H19" i="2"/>
  <c r="T18" i="2"/>
  <c r="N18" i="2"/>
  <c r="H18" i="2"/>
  <c r="T17" i="2"/>
  <c r="N17" i="2"/>
  <c r="T16" i="2"/>
  <c r="N16" i="2"/>
  <c r="H16" i="2"/>
  <c r="T15" i="2"/>
  <c r="N15" i="2"/>
  <c r="H15" i="2"/>
  <c r="T14" i="2"/>
  <c r="N14" i="2"/>
  <c r="H14" i="2"/>
  <c r="T13" i="2"/>
  <c r="N13" i="2"/>
  <c r="H13" i="2"/>
  <c r="T12" i="2"/>
  <c r="N12" i="2"/>
  <c r="H12" i="2"/>
  <c r="T11" i="2"/>
  <c r="N11" i="2"/>
  <c r="H11" i="2"/>
  <c r="T10" i="2"/>
  <c r="N10" i="2"/>
  <c r="H10" i="2"/>
  <c r="T9" i="2"/>
  <c r="N9" i="2"/>
  <c r="H9" i="2"/>
  <c r="T8" i="2"/>
  <c r="N8" i="2"/>
  <c r="H8" i="2"/>
  <c r="T7" i="2"/>
  <c r="N7" i="2"/>
  <c r="H7" i="2"/>
  <c r="U46" i="1"/>
  <c r="AE15" i="18" s="1"/>
  <c r="O46" i="1"/>
  <c r="U15" i="18" s="1"/>
  <c r="I46" i="1"/>
  <c r="K15" i="18" s="1"/>
  <c r="K18" i="18" s="1"/>
  <c r="U45" i="1"/>
  <c r="AD15" i="18" s="1"/>
  <c r="O45" i="1"/>
  <c r="T15" i="18" s="1"/>
  <c r="I45" i="1"/>
  <c r="J15" i="18" s="1"/>
  <c r="U44" i="1"/>
  <c r="Y15" i="18" s="1"/>
  <c r="O44" i="1"/>
  <c r="O15" i="18" s="1"/>
  <c r="I44" i="1"/>
  <c r="E15" i="18" s="1"/>
  <c r="U43" i="1"/>
  <c r="O43" i="1"/>
  <c r="I43" i="1"/>
  <c r="U42" i="1"/>
  <c r="AA15" i="18" s="1"/>
  <c r="O42" i="1"/>
  <c r="Q15" i="18" s="1"/>
  <c r="I42" i="1"/>
  <c r="G15" i="18" s="1"/>
  <c r="U41" i="1"/>
  <c r="X15" i="18" s="1"/>
  <c r="O41" i="1"/>
  <c r="N15" i="18" s="1"/>
  <c r="I41" i="1"/>
  <c r="D15" i="18" s="1"/>
  <c r="I40" i="1"/>
  <c r="B15" i="18" s="1"/>
  <c r="D38" i="1"/>
  <c r="C38" i="1"/>
  <c r="T25" i="1"/>
  <c r="T24" i="1"/>
  <c r="T23" i="1"/>
  <c r="T22" i="1"/>
  <c r="T21" i="1"/>
  <c r="T20" i="1"/>
  <c r="N20" i="1"/>
  <c r="T19" i="1"/>
  <c r="N19" i="1"/>
  <c r="H19" i="1"/>
  <c r="T18" i="1"/>
  <c r="N18" i="1"/>
  <c r="H18" i="1"/>
  <c r="T17" i="1"/>
  <c r="N17" i="1"/>
  <c r="H17" i="1"/>
  <c r="T16" i="1"/>
  <c r="N16" i="1"/>
  <c r="H16" i="1"/>
  <c r="T15" i="1"/>
  <c r="N15" i="1"/>
  <c r="H15" i="1"/>
  <c r="T14" i="1"/>
  <c r="N14" i="1"/>
  <c r="H14" i="1"/>
  <c r="T13" i="1"/>
  <c r="N13" i="1"/>
  <c r="H13" i="1"/>
  <c r="T12" i="1"/>
  <c r="N12" i="1"/>
  <c r="H12" i="1"/>
  <c r="N11" i="1"/>
  <c r="H11" i="1"/>
  <c r="T10" i="1"/>
  <c r="N10" i="1"/>
  <c r="H10" i="1"/>
  <c r="T9" i="1"/>
  <c r="N9" i="1"/>
  <c r="H9" i="1"/>
  <c r="T8" i="1"/>
  <c r="N8" i="1"/>
  <c r="H8" i="1"/>
  <c r="T7" i="1"/>
  <c r="N7" i="1"/>
  <c r="H7" i="1"/>
  <c r="F19" i="18" l="1"/>
  <c r="G43" i="18"/>
  <c r="Z15" i="18"/>
  <c r="F43" i="18" s="1"/>
  <c r="K43" i="18"/>
  <c r="U50" i="2"/>
  <c r="V16" i="18" s="1"/>
  <c r="B44" i="18" s="1"/>
  <c r="B17" i="18"/>
  <c r="O42" i="5"/>
  <c r="D19" i="18"/>
  <c r="D22" i="18" s="1"/>
  <c r="I48" i="6"/>
  <c r="B19" i="18" s="1"/>
  <c r="Q22" i="18"/>
  <c r="P22" i="18" s="1"/>
  <c r="P19" i="18"/>
  <c r="B47" i="18"/>
  <c r="J22" i="18"/>
  <c r="AE22" i="18"/>
  <c r="K50" i="18" s="1"/>
  <c r="K47" i="18"/>
  <c r="O48" i="14"/>
  <c r="N21" i="18"/>
  <c r="N22" i="18" s="1"/>
  <c r="AA21" i="18"/>
  <c r="G49" i="18" s="1"/>
  <c r="E21" i="18"/>
  <c r="U49" i="17"/>
  <c r="Q18" i="18"/>
  <c r="P15" i="18"/>
  <c r="O40" i="1"/>
  <c r="L15" i="18" s="1"/>
  <c r="D43" i="18"/>
  <c r="X18" i="18"/>
  <c r="O18" i="18"/>
  <c r="O23" i="18" s="1"/>
  <c r="J43" i="18"/>
  <c r="AD18" i="18"/>
  <c r="D16" i="18"/>
  <c r="D18" i="18" s="1"/>
  <c r="D23" i="18" s="1"/>
  <c r="I50" i="2"/>
  <c r="B16" i="18" s="1"/>
  <c r="B18" i="18" s="1"/>
  <c r="D17" i="18"/>
  <c r="Q17" i="18"/>
  <c r="P17" i="18" s="1"/>
  <c r="J17" i="18"/>
  <c r="J18" i="18" s="1"/>
  <c r="J23" i="18" s="1"/>
  <c r="U17" i="18"/>
  <c r="U18" i="18" s="1"/>
  <c r="U23" i="18" s="1"/>
  <c r="U42" i="4"/>
  <c r="Z19" i="18"/>
  <c r="G47" i="18"/>
  <c r="AA22" i="18"/>
  <c r="AD19" i="18"/>
  <c r="I51" i="10"/>
  <c r="B20" i="18" s="1"/>
  <c r="E20" i="18"/>
  <c r="E22" i="18" s="1"/>
  <c r="U52" i="12"/>
  <c r="U40" i="1"/>
  <c r="V15" i="18" s="1"/>
  <c r="G18" i="18"/>
  <c r="F15" i="18"/>
  <c r="E43" i="18"/>
  <c r="Y18" i="18"/>
  <c r="G44" i="18"/>
  <c r="Z16" i="18"/>
  <c r="F44" i="18" s="1"/>
  <c r="N17" i="18"/>
  <c r="N18" i="18" s="1"/>
  <c r="N23" i="18" s="1"/>
  <c r="O49" i="3"/>
  <c r="L17" i="18" s="1"/>
  <c r="AA17" i="18"/>
  <c r="AA18" i="18" s="1"/>
  <c r="E17" i="18"/>
  <c r="E18" i="18" s="1"/>
  <c r="E23" i="18" s="1"/>
  <c r="T17" i="18"/>
  <c r="T18" i="18" s="1"/>
  <c r="T23" i="18" s="1"/>
  <c r="AE17" i="18"/>
  <c r="K45" i="18" s="1"/>
  <c r="X19" i="18"/>
  <c r="G48" i="18"/>
  <c r="Z20" i="18"/>
  <c r="I48" i="14"/>
  <c r="B21" i="18" s="1"/>
  <c r="G21" i="18"/>
  <c r="F21" i="18" s="1"/>
  <c r="Y21" i="18"/>
  <c r="Y22" i="18" s="1"/>
  <c r="K21" i="18"/>
  <c r="K22" i="18" s="1"/>
  <c r="K23" i="18" s="1"/>
  <c r="O48" i="16"/>
  <c r="C51" i="18"/>
  <c r="O51" i="10"/>
  <c r="L20" i="18" s="1"/>
  <c r="U49" i="3"/>
  <c r="O48" i="6"/>
  <c r="L19" i="18" s="1"/>
  <c r="U50" i="11"/>
  <c r="V20" i="18" s="1"/>
  <c r="B48" i="18" s="1"/>
  <c r="U48" i="14"/>
  <c r="V21" i="18" s="1"/>
  <c r="B49" i="18" s="1"/>
  <c r="C46" i="18"/>
  <c r="B23" i="18" l="1"/>
  <c r="D24" i="18" s="1"/>
  <c r="G46" i="18"/>
  <c r="Z18" i="18"/>
  <c r="AA23" i="18"/>
  <c r="Y23" i="18"/>
  <c r="B43" i="18"/>
  <c r="G22" i="18"/>
  <c r="F22" i="18" s="1"/>
  <c r="F18" i="18"/>
  <c r="L18" i="18"/>
  <c r="AE18" i="18"/>
  <c r="V17" i="18"/>
  <c r="B45" i="18" s="1"/>
  <c r="AD22" i="18"/>
  <c r="J50" i="18" s="1"/>
  <c r="J47" i="18"/>
  <c r="D46" i="18"/>
  <c r="L21" i="18"/>
  <c r="L22" i="18" s="1"/>
  <c r="V22" i="18"/>
  <c r="B50" i="18" s="1"/>
  <c r="B22" i="18"/>
  <c r="G50" i="18"/>
  <c r="Z22" i="18"/>
  <c r="P18" i="18"/>
  <c r="Q23" i="18"/>
  <c r="X22" i="18"/>
  <c r="D50" i="18" s="1"/>
  <c r="D47" i="18"/>
  <c r="G45" i="18"/>
  <c r="Z17" i="18"/>
  <c r="AD23" i="18"/>
  <c r="J46" i="18"/>
  <c r="J51" i="18" l="1"/>
  <c r="J52" i="18" s="1"/>
  <c r="AE23" i="18"/>
  <c r="K46" i="18"/>
  <c r="I24" i="18"/>
  <c r="H24" i="18"/>
  <c r="H52" i="18"/>
  <c r="I52" i="18"/>
  <c r="C24" i="18"/>
  <c r="G23" i="18"/>
  <c r="V18" i="18"/>
  <c r="J24" i="18"/>
  <c r="L23" i="18"/>
  <c r="G51" i="18"/>
  <c r="G52" i="18" s="1"/>
  <c r="Z23" i="18"/>
  <c r="Q24" i="18"/>
  <c r="P23" i="18"/>
  <c r="P24" i="18" s="1"/>
  <c r="X23" i="18"/>
  <c r="E24" i="18"/>
  <c r="K24" i="18"/>
  <c r="D51" i="18" l="1"/>
  <c r="B46" i="18"/>
  <c r="V23" i="18"/>
  <c r="G24" i="18"/>
  <c r="F23" i="18"/>
  <c r="F24" i="18" s="1"/>
  <c r="S24" i="18"/>
  <c r="R24" i="18"/>
  <c r="M24" i="18"/>
  <c r="C52" i="18"/>
  <c r="T24" i="18"/>
  <c r="N24" i="18"/>
  <c r="O24" i="18"/>
  <c r="U24" i="18"/>
  <c r="K51" i="18"/>
  <c r="K52" i="18" s="1"/>
  <c r="AE24" i="18"/>
  <c r="B51" i="18" l="1"/>
  <c r="AB24" i="18"/>
  <c r="AC24" i="18"/>
  <c r="W24" i="18"/>
  <c r="Y24" i="18"/>
  <c r="AD24" i="18"/>
  <c r="AA24" i="18"/>
  <c r="D52" i="18"/>
  <c r="Z24" i="18"/>
  <c r="X24" i="18"/>
  <c r="F52" i="18" l="1"/>
  <c r="E52" i="18"/>
</calcChain>
</file>

<file path=xl/sharedStrings.xml><?xml version="1.0" encoding="utf-8"?>
<sst xmlns="http://schemas.openxmlformats.org/spreadsheetml/2006/main" count="4352" uniqueCount="1431">
  <si>
    <t>TRƯỜNG MN BÉ NGOAN</t>
  </si>
  <si>
    <t>LỚP : 12 -18 tháng</t>
  </si>
  <si>
    <t>STT</t>
  </si>
  <si>
    <t>HỌ VÀ TÊN</t>
  </si>
  <si>
    <t xml:space="preserve">NĂM SINH   </t>
  </si>
  <si>
    <t>Tháng 9</t>
  </si>
  <si>
    <t>BMI</t>
  </si>
  <si>
    <t>Tháng 10</t>
  </si>
  <si>
    <t>Tháng 11</t>
  </si>
  <si>
    <t>Tháng 12</t>
  </si>
  <si>
    <t>Tháng 01</t>
  </si>
  <si>
    <t>Tháng 02</t>
  </si>
  <si>
    <t>Tháng 3</t>
  </si>
  <si>
    <t>Tháng 04</t>
  </si>
  <si>
    <t>Tháng 05</t>
  </si>
  <si>
    <t xml:space="preserve">NAM </t>
  </si>
  <si>
    <t>NỮ</t>
  </si>
  <si>
    <t>Cân</t>
  </si>
  <si>
    <t>k</t>
  </si>
  <si>
    <t>đo</t>
  </si>
  <si>
    <t>cân</t>
  </si>
  <si>
    <t>Nguyễn Hoài Đức An</t>
  </si>
  <si>
    <t>13/9/2022</t>
  </si>
  <si>
    <t>A</t>
  </si>
  <si>
    <t>Nguyễn Huy Vân Hy</t>
  </si>
  <si>
    <t>17/04/2022</t>
  </si>
  <si>
    <t>CL</t>
  </si>
  <si>
    <t>Nguyễn Mạnh Khôi</t>
  </si>
  <si>
    <t>11/03/2022</t>
  </si>
  <si>
    <t>78</t>
  </si>
  <si>
    <t>Võ Anh Kiệt</t>
  </si>
  <si>
    <t>06/6/2022</t>
  </si>
  <si>
    <t>76</t>
  </si>
  <si>
    <t>11</t>
  </si>
  <si>
    <t>Lê Ngọc Trúc Linh</t>
  </si>
  <si>
    <t>14/4/2022</t>
  </si>
  <si>
    <t>77</t>
  </si>
  <si>
    <t>9,6</t>
  </si>
  <si>
    <t>NL</t>
  </si>
  <si>
    <t>Nguyễn Kim Long</t>
  </si>
  <si>
    <t>A.</t>
  </si>
  <si>
    <t>74</t>
  </si>
  <si>
    <t>11,5</t>
  </si>
  <si>
    <t>Nguyễn Hoàng Kim Phát</t>
  </si>
  <si>
    <t>Nguyễn Hoàng Minh Phúc</t>
  </si>
  <si>
    <t>12/09/2022</t>
  </si>
  <si>
    <t>71</t>
  </si>
  <si>
    <t>9,5</t>
  </si>
  <si>
    <t>Châu Minh Phúc</t>
  </si>
  <si>
    <t>17/02/2022</t>
  </si>
  <si>
    <t>81</t>
  </si>
  <si>
    <t>10</t>
  </si>
  <si>
    <t>Nguyễn Hoàng Kim Phúc</t>
  </si>
  <si>
    <t>82</t>
  </si>
  <si>
    <t>Trần Tấn Sang</t>
  </si>
  <si>
    <t>15/06/2022</t>
  </si>
  <si>
    <t>BP</t>
  </si>
  <si>
    <t>12,5BP</t>
  </si>
  <si>
    <t>13,5A</t>
  </si>
  <si>
    <t>14A</t>
  </si>
  <si>
    <t>Trần Cao Kim Tuyền</t>
  </si>
  <si>
    <t>17/3/2022</t>
  </si>
  <si>
    <t>Thòong Tuệ Sang</t>
  </si>
  <si>
    <t>28/07/2022</t>
  </si>
  <si>
    <t>70</t>
  </si>
  <si>
    <t>8,3</t>
  </si>
  <si>
    <t xml:space="preserve">Nguyễn Nhất Tiến </t>
  </si>
  <si>
    <t xml:space="preserve">Trần Đình Phúc An </t>
  </si>
  <si>
    <t>25/09/2022</t>
  </si>
  <si>
    <t xml:space="preserve">Đinh Nguyễn Nhã Uyên </t>
  </si>
  <si>
    <t>18/10/2022</t>
  </si>
  <si>
    <t>Huỳnh Nguyễn Ngọc Trâm</t>
  </si>
  <si>
    <t>01/10/2022</t>
  </si>
  <si>
    <t>Trần Khả Vy</t>
  </si>
  <si>
    <t>16/06/2022</t>
  </si>
  <si>
    <t xml:space="preserve">Trần Ngọc Cát Yên </t>
  </si>
  <si>
    <t>05/09/2022</t>
  </si>
  <si>
    <t>Tháng 9/2023</t>
  </si>
  <si>
    <t>Tháng 12/2023</t>
  </si>
  <si>
    <t>Tháng 3/2024</t>
  </si>
  <si>
    <t>GVCN</t>
  </si>
  <si>
    <t xml:space="preserve">Tổng số học sinh: </t>
  </si>
  <si>
    <t>Tổng số học sinh:</t>
  </si>
  <si>
    <t>Võ Thị Thanh Thủy</t>
  </si>
  <si>
    <t xml:space="preserve">KÊNH A:  </t>
  </si>
  <si>
    <t>KÊNH A:</t>
  </si>
  <si>
    <t>Trần Thị Bích Thu</t>
  </si>
  <si>
    <t xml:space="preserve">KÊNH B:  </t>
  </si>
  <si>
    <t>KÊNH B:</t>
  </si>
  <si>
    <t xml:space="preserve">KÊNH C:  </t>
  </si>
  <si>
    <t>KÊNH C:</t>
  </si>
  <si>
    <t xml:space="preserve">BP:            </t>
  </si>
  <si>
    <t>BP:</t>
  </si>
  <si>
    <t xml:space="preserve">SDD TC:  </t>
  </si>
  <si>
    <t>SDD TC:</t>
  </si>
  <si>
    <t>SDD TC</t>
  </si>
  <si>
    <t xml:space="preserve">SDDM:     </t>
  </si>
  <si>
    <t>SDDM:</t>
  </si>
  <si>
    <t xml:space="preserve">  </t>
  </si>
  <si>
    <t>LỚP : 18 -24 tháng</t>
  </si>
  <si>
    <t>Lê Ngọc Nam An</t>
  </si>
  <si>
    <t>17/01/2022</t>
  </si>
  <si>
    <t>Phó Thụy Minh An</t>
  </si>
  <si>
    <t>22/01/2022</t>
  </si>
  <si>
    <t>Nguyễn Bảo Anh</t>
  </si>
  <si>
    <t>Nguyễn Lê Trâm Anh</t>
  </si>
  <si>
    <t>24/01/2022</t>
  </si>
  <si>
    <t>Nguyễn Ngọc Bảo Châu</t>
  </si>
  <si>
    <t>09/12/2021</t>
  </si>
  <si>
    <t>Nguyễn Quang Đăng</t>
  </si>
  <si>
    <t>31/10/2021</t>
  </si>
  <si>
    <t>Hồng Ngọc Khả Hân</t>
  </si>
  <si>
    <t>21/10/2021</t>
  </si>
  <si>
    <t>Phạm Quang Hạo</t>
  </si>
  <si>
    <t>18/11/2021</t>
  </si>
  <si>
    <t>Trần Nguyễn Quang Khải</t>
  </si>
  <si>
    <t>24/11/2021</t>
  </si>
  <si>
    <t>Phạm Đăng Khôi</t>
  </si>
  <si>
    <t>09/11/2021</t>
  </si>
  <si>
    <t>Trần Lê Quang Khôi</t>
  </si>
  <si>
    <t>23/01/2022</t>
  </si>
  <si>
    <t>tháng 10 vô</t>
  </si>
  <si>
    <t>Trương Tuấn Kiệt</t>
  </si>
  <si>
    <t>25/01/2022</t>
  </si>
  <si>
    <t>Nguyễn Phúc Lâm</t>
  </si>
  <si>
    <t>11/11/2021</t>
  </si>
  <si>
    <t>Bùi Hoàng Nhật Mi</t>
  </si>
  <si>
    <t>01/11/2021</t>
  </si>
  <si>
    <t>Trần Đình Khải Minh</t>
  </si>
  <si>
    <t>22/10/2021</t>
  </si>
  <si>
    <t>Nguyễn Phạm Ngọc Minh</t>
  </si>
  <si>
    <t>08/11/2021</t>
  </si>
  <si>
    <t>Ngô Kim Ngân</t>
  </si>
  <si>
    <t>04/11/2021</t>
  </si>
  <si>
    <t>Phạm Bảo Ngọc</t>
  </si>
  <si>
    <t>31/01/2022</t>
  </si>
  <si>
    <t>Nguyễn Hoàng Gia Nhi</t>
  </si>
  <si>
    <t>Trần Ngọc Tuệ Nhi</t>
  </si>
  <si>
    <t>Lê Chí Thiện</t>
  </si>
  <si>
    <t>01/01/2022</t>
  </si>
  <si>
    <t>Nguyễn Thanh Phúc Thịnh</t>
  </si>
  <si>
    <t>19/11/2021</t>
  </si>
  <si>
    <t>Trang Hoàng Khánh Tiên</t>
  </si>
  <si>
    <t>10/01/2022</t>
  </si>
  <si>
    <t>B.</t>
  </si>
  <si>
    <t>8,6B</t>
  </si>
  <si>
    <t>8,9A</t>
  </si>
  <si>
    <t>9,2A</t>
  </si>
  <si>
    <t>9,3A</t>
  </si>
  <si>
    <t>Nguyễn Hồng Khánh Uyên</t>
  </si>
  <si>
    <t>20/11/2021</t>
  </si>
  <si>
    <t>Phan Võ Phúc Vĩnh</t>
  </si>
  <si>
    <t>06/11/2021</t>
  </si>
  <si>
    <t>Phạm Ngọc Cát Băng</t>
  </si>
  <si>
    <t>09/02/2022</t>
  </si>
  <si>
    <t>Nguyễn Khang Thịnh</t>
  </si>
  <si>
    <t>Lê Ngọc Tường Vy</t>
  </si>
  <si>
    <t>09/05/2022</t>
  </si>
  <si>
    <t>Trần Ngọc Thiên Tuệ</t>
  </si>
  <si>
    <t>27/08/2022</t>
  </si>
  <si>
    <t>Nguyễn Gia Huy</t>
  </si>
  <si>
    <t>27/04/2022</t>
  </si>
  <si>
    <t xml:space="preserve"> </t>
  </si>
  <si>
    <t xml:space="preserve">GVCN </t>
  </si>
  <si>
    <t>Nguyễn Thị Diệu Hiền</t>
  </si>
  <si>
    <t>Nguyễn Thị Thu Trang</t>
  </si>
  <si>
    <t>Trần Thị Tú Thanh</t>
  </si>
  <si>
    <t>LỚP : 25 - 36 tháng A</t>
  </si>
  <si>
    <t>Onuoha Hồng Ân</t>
  </si>
  <si>
    <t>12/02/2021</t>
  </si>
  <si>
    <t>Lương Quỳnh Anh</t>
  </si>
  <si>
    <t>19/3/2021</t>
  </si>
  <si>
    <t>Lương Thái Bình</t>
  </si>
  <si>
    <t>13/5/2021</t>
  </si>
  <si>
    <t>Khưu Nguyễn Thái Hiền</t>
  </si>
  <si>
    <t>16/02/2021</t>
  </si>
  <si>
    <t>Hoàng Dương Gia Khang</t>
  </si>
  <si>
    <t>20,5BP</t>
  </si>
  <si>
    <t>21BP</t>
  </si>
  <si>
    <t>22BP</t>
  </si>
  <si>
    <t>Lê Sỹ Gia Khánh</t>
  </si>
  <si>
    <t>02/9/2021</t>
  </si>
  <si>
    <t>21,2BP</t>
  </si>
  <si>
    <t>20,8BP</t>
  </si>
  <si>
    <t>21,8BP</t>
  </si>
  <si>
    <t>Nguyễn Dương Tuệ Lâm</t>
  </si>
  <si>
    <t>17/01/2021</t>
  </si>
  <si>
    <t>Nguyễn Thế Lâm</t>
  </si>
  <si>
    <t>20/02/2021</t>
  </si>
  <si>
    <t>Hà Lê Thảo Linh</t>
  </si>
  <si>
    <t>12/03/2021</t>
  </si>
  <si>
    <t>Trương Thiên Ngân</t>
  </si>
  <si>
    <t>14/01/2021</t>
  </si>
  <si>
    <t>Lê Phúc Lan Ngọc</t>
  </si>
  <si>
    <t>28/02/2021</t>
  </si>
  <si>
    <t>Trần Nguyễn Minh Ngọc</t>
  </si>
  <si>
    <t>12/01/2021</t>
  </si>
  <si>
    <t>Lê Phúc Nguyên</t>
  </si>
  <si>
    <t>Phan Thành Phát</t>
  </si>
  <si>
    <t>14/03/2021</t>
  </si>
  <si>
    <t>Hà Quang Phương</t>
  </si>
  <si>
    <t>10/06/2021</t>
  </si>
  <si>
    <t>Lâm Nguyễn Thanh Quân</t>
  </si>
  <si>
    <t>04/7/2021</t>
  </si>
  <si>
    <t>Nguyễn Long Quân</t>
  </si>
  <si>
    <t>25/1/2021</t>
  </si>
  <si>
    <t>Nguyễn Vũ Minh Quân</t>
  </si>
  <si>
    <t>01/3/2021</t>
  </si>
  <si>
    <t>17,3BP</t>
  </si>
  <si>
    <t>18BP</t>
  </si>
  <si>
    <t>17,7A</t>
  </si>
  <si>
    <t>17,5A</t>
  </si>
  <si>
    <t>18,7A</t>
  </si>
  <si>
    <t>18,9A</t>
  </si>
  <si>
    <t>Phan Lý Nhã Quỳnh</t>
  </si>
  <si>
    <t>Phạm Huỳnh Uyên Thư</t>
  </si>
  <si>
    <t>Nguyễn Hồng Khánh Thy</t>
  </si>
  <si>
    <t>13/04/2021</t>
  </si>
  <si>
    <t>Nguyễn Thanh Tiến</t>
  </si>
  <si>
    <t>24/02/2021</t>
  </si>
  <si>
    <t>B</t>
  </si>
  <si>
    <t>10B</t>
  </si>
  <si>
    <t>10,4B</t>
  </si>
  <si>
    <t>10,5B</t>
  </si>
  <si>
    <t>10,6B</t>
  </si>
  <si>
    <t xml:space="preserve">Nguyễn Võ An Nhiên </t>
  </si>
  <si>
    <t>18/06/2021</t>
  </si>
  <si>
    <t xml:space="preserve">Võ Phương Thảo </t>
  </si>
  <si>
    <t>28/11/2021</t>
  </si>
  <si>
    <t xml:space="preserve">Lê Nhật Thiên </t>
  </si>
  <si>
    <t xml:space="preserve">14/11/2021 </t>
  </si>
  <si>
    <t xml:space="preserve">Nguyễn Phúc Khang </t>
  </si>
  <si>
    <t xml:space="preserve">6/3/ 2021 </t>
  </si>
  <si>
    <t xml:space="preserve">Tổng so học sinh </t>
  </si>
  <si>
    <t>Đặng Ngọc Quý</t>
  </si>
  <si>
    <t>Đặng Thị Thanh Thúy</t>
  </si>
  <si>
    <t>LỚP : 25-36 tháng B</t>
  </si>
  <si>
    <t>Nguyễn Thị Minh Anh</t>
  </si>
  <si>
    <t>24/3/2021</t>
  </si>
  <si>
    <t>Lê Quang Thiên Ân</t>
  </si>
  <si>
    <t>25/9/2021</t>
  </si>
  <si>
    <t>Nguyễn Trần Trâm Anh</t>
  </si>
  <si>
    <t>17/9/2021</t>
  </si>
  <si>
    <t>Hồ Tú Anh</t>
  </si>
  <si>
    <t>12/8/2021</t>
  </si>
  <si>
    <t>Phan Tuyết Châu</t>
  </si>
  <si>
    <t>03/06/2021</t>
  </si>
  <si>
    <t>9,6B</t>
  </si>
  <si>
    <t>10,4A</t>
  </si>
  <si>
    <t>10,5A</t>
  </si>
  <si>
    <t>10,9A</t>
  </si>
  <si>
    <t>11A</t>
  </si>
  <si>
    <t>Nguyễn Ngọc Hải Đường</t>
  </si>
  <si>
    <t>10/09/2021</t>
  </si>
  <si>
    <t>Mai Như Minh Đức</t>
  </si>
  <si>
    <t>Nguyễn Phúc Gia Khang</t>
  </si>
  <si>
    <t>15/7/2021</t>
  </si>
  <si>
    <t>Nguyễn Ngọc Hạ Mây</t>
  </si>
  <si>
    <t>17/3/2021</t>
  </si>
  <si>
    <t>Nguyễn Hoàng An Nhiên</t>
  </si>
  <si>
    <t>Nguyễn Mạnh Quyền</t>
  </si>
  <si>
    <t>16/6/2021</t>
  </si>
  <si>
    <t>Phan Trần Anh Thư</t>
  </si>
  <si>
    <t>14/4/2021</t>
  </si>
  <si>
    <t>Nguyễn Ngọc Phương Trinh</t>
  </si>
  <si>
    <t>15/3/2021</t>
  </si>
  <si>
    <t>Nguyễn Thanh Trúc</t>
  </si>
  <si>
    <t>29/01/2021</t>
  </si>
  <si>
    <t>Tống Thiên Tường</t>
  </si>
  <si>
    <t>06/9/2021</t>
  </si>
  <si>
    <t>Trần Thái Phương Vy</t>
  </si>
  <si>
    <t>24/01/2021</t>
  </si>
  <si>
    <t>Phan Nguyễn Khánh Dương</t>
  </si>
  <si>
    <t>01/05/2021</t>
  </si>
  <si>
    <t>Vũ Hoàng Lạc Triết</t>
  </si>
  <si>
    <t>23/09/2021</t>
  </si>
  <si>
    <t>Nguyễn Phan Anh Khôi</t>
  </si>
  <si>
    <t>15/11/2021</t>
  </si>
  <si>
    <t>Trần Hưng Thịnh</t>
  </si>
  <si>
    <t>Trần Phước Thịnh</t>
  </si>
  <si>
    <t>Trần Hải Đăng</t>
  </si>
  <si>
    <t>15/10/2021</t>
  </si>
  <si>
    <t>Nguyễn Ngọc Anh Thư</t>
  </si>
  <si>
    <t>Trương Gia Phúc</t>
  </si>
  <si>
    <t>13/09/2021</t>
  </si>
  <si>
    <t>Nguyễn Phát Thành</t>
  </si>
  <si>
    <t>Nguyễn Phát Đạt</t>
  </si>
  <si>
    <t>Lê Phúc Thịnh</t>
  </si>
  <si>
    <t>Phan Nguyễn Hồng Vi</t>
  </si>
  <si>
    <t>Nguyễn Ngô Việt Anh</t>
  </si>
  <si>
    <t>GVCN:</t>
  </si>
  <si>
    <t>Nguyễn Ngọc Chinh</t>
  </si>
  <si>
    <t>Nguyễn Thị Thúy Hương</t>
  </si>
  <si>
    <t>LỚP : 25 - 36 tháng C</t>
  </si>
  <si>
    <t>Lê Phúc An</t>
  </si>
  <si>
    <t>21/06/2021</t>
  </si>
  <si>
    <t>Nguyễn Hồng Ánh Dương</t>
  </si>
  <si>
    <t>12/06/2021</t>
  </si>
  <si>
    <t>Ngô Nguyễn Bảo Duy</t>
  </si>
  <si>
    <t>23/07/2021</t>
  </si>
  <si>
    <t>Hồ Trương Minh Hải</t>
  </si>
  <si>
    <t>11/08/2021</t>
  </si>
  <si>
    <t>Nguyễn Gia Khang</t>
  </si>
  <si>
    <t>13/03/2021</t>
  </si>
  <si>
    <t>Tô Trần Gia Khôi</t>
  </si>
  <si>
    <t>26/01/2021</t>
  </si>
  <si>
    <t>Huỳnh Khánh My</t>
  </si>
  <si>
    <t>Tô Duy Minh Quân</t>
  </si>
  <si>
    <t>12/04/2021</t>
  </si>
  <si>
    <t>Nguyễn Hoàng Sơn</t>
  </si>
  <si>
    <t>08/03/2021</t>
  </si>
  <si>
    <t>Nguyễn Thị Hạ Trâm</t>
  </si>
  <si>
    <t>Tô Duy Minh Triết</t>
  </si>
  <si>
    <t>Nguyễn Ngọc Như Ý</t>
  </si>
  <si>
    <t>18/9/2021</t>
  </si>
  <si>
    <t>Trần Bảo Hân</t>
  </si>
  <si>
    <t>17/08/2021</t>
  </si>
  <si>
    <t>Nguyễn Hoàng Đăng Vinh</t>
  </si>
  <si>
    <t>19/10/2021</t>
  </si>
  <si>
    <t>Hoàng Kim Đức Tài</t>
  </si>
  <si>
    <t>Nguyễn Anh Triết</t>
  </si>
  <si>
    <t>Đặng Hoàng Đông Quân</t>
  </si>
  <si>
    <t>Phan Nguyễn Hà Triều</t>
  </si>
  <si>
    <t>Trần Thị Ngọc Loan</t>
  </si>
  <si>
    <t>LỚP : Mầm 1</t>
  </si>
  <si>
    <t>Nguyễn Phúc An</t>
  </si>
  <si>
    <t>11/02/2020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</si>
  <si>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</si>
  <si>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Nguyễn Bình An</t>
  </si>
  <si>
    <t>10/10/2020</t>
  </si>
  <si>
    <t>Đoàn Phạm Quỳnh Anh</t>
  </si>
  <si>
    <t>16/8/2020</t>
  </si>
  <si>
    <t>Nguyễn Ngọc Hà Anh</t>
  </si>
  <si>
    <t>06/6/2020</t>
  </si>
  <si>
    <t>Dương Quốc Anh</t>
  </si>
  <si>
    <t>28/6/2020</t>
  </si>
  <si>
    <t>Lê Gia Bảo</t>
  </si>
  <si>
    <t>08/02/2020</t>
  </si>
  <si>
    <t>Thái Hoàng Châu</t>
  </si>
  <si>
    <t>11/10/2020</t>
  </si>
  <si>
    <t>Huỳnh Quế Chi</t>
  </si>
  <si>
    <t>12/04/2020</t>
  </si>
  <si>
    <t>Nguyễn Hoàng Nhã Đan</t>
  </si>
  <si>
    <t>02/4/2020</t>
  </si>
  <si>
    <t>Nguyễn Bảo Duy</t>
  </si>
  <si>
    <t>06/02/2020</t>
  </si>
  <si>
    <t>Nguyễn Gia Hân</t>
  </si>
  <si>
    <t>14/10/2020</t>
  </si>
  <si>
    <t>Trần Lê Trí Hào</t>
  </si>
  <si>
    <t>30/06/2020</t>
  </si>
  <si>
    <t>Đới Sĩ Hưng</t>
  </si>
  <si>
    <t>Phan Nguyễn Tuấn Khải</t>
  </si>
  <si>
    <t>24/07/2020</t>
  </si>
  <si>
    <t>Trần Minh Khôi</t>
  </si>
  <si>
    <t>13/02/2020</t>
  </si>
  <si>
    <t>Nguyễn Anh Khôi</t>
  </si>
  <si>
    <t>15/05/2020</t>
  </si>
  <si>
    <t>Đinh Nguyễn Duy Khôi</t>
  </si>
  <si>
    <t>05/10/2020</t>
  </si>
  <si>
    <t>Nguyễn Minh Khôi</t>
  </si>
  <si>
    <t>29/06/2020</t>
  </si>
  <si>
    <t>Phạm Gia Linh</t>
  </si>
  <si>
    <t>24/10/2020</t>
  </si>
  <si>
    <t>10,2B</t>
  </si>
  <si>
    <t>Võ Anh Minh</t>
  </si>
  <si>
    <t>14/9/2020</t>
  </si>
  <si>
    <t>Đặng Thành Nam</t>
  </si>
  <si>
    <t>06/12/2020</t>
  </si>
  <si>
    <t>Trương Nguyễn Bảo Ngọc</t>
  </si>
  <si>
    <t>17/8/2020</t>
  </si>
  <si>
    <t>Nguyễn Nhất Nguyên</t>
  </si>
  <si>
    <t>04/08/2020</t>
  </si>
  <si>
    <t>Võ Thành Nhân</t>
  </si>
  <si>
    <t>18/05/2020</t>
  </si>
  <si>
    <t>Trần Ngọc Khánh Như</t>
  </si>
  <si>
    <t>23/02/2020</t>
  </si>
  <si>
    <t>Nguyễn Gia Phú</t>
  </si>
  <si>
    <t>27/7/2020</t>
  </si>
  <si>
    <t>Võ Đặng Quang Phương</t>
  </si>
  <si>
    <t>14/02/2020</t>
  </si>
  <si>
    <t>Đỗ Ngọc Quỳnh</t>
  </si>
  <si>
    <t>20/02/2020</t>
  </si>
  <si>
    <t>Dương Nguyễn Mai Thanh</t>
  </si>
  <si>
    <t>01/08/2020</t>
  </si>
  <si>
    <t>Nguyễn Hoàng Minh Thư</t>
  </si>
  <si>
    <t>17/04/2020</t>
  </si>
  <si>
    <t>Nguyễn Ngọc Bảo Trân</t>
  </si>
  <si>
    <t>25/04/2020</t>
  </si>
  <si>
    <t>Phan Phương Trang</t>
  </si>
  <si>
    <t>28/01/2020</t>
  </si>
  <si>
    <t>Nguyễn Ngọc Minh Tuyết</t>
  </si>
  <si>
    <t>07/06/2020</t>
  </si>
  <si>
    <t>Trần Ngọc Tú Uyên</t>
  </si>
  <si>
    <t>23/7/2020</t>
  </si>
  <si>
    <t>Nguyễn Ngọc Bội Yên</t>
  </si>
  <si>
    <t>04/02/2020</t>
  </si>
  <si>
    <t>Trần Nguyễn Bảo Ngọc</t>
  </si>
  <si>
    <t>14/01/2020</t>
  </si>
  <si>
    <t>Võ Thị Ngọc Ánh</t>
  </si>
  <si>
    <t>Lê Huỳnh Gia An</t>
  </si>
  <si>
    <t>Cao Thị Ngọc Liểu</t>
  </si>
  <si>
    <t>Đoàn Thị Hồng Nga</t>
  </si>
  <si>
    <t>LỚP : Mầm 2</t>
  </si>
  <si>
    <t>Nguyễn Nhật Thái Anh</t>
  </si>
  <si>
    <t>08/08/2020</t>
  </si>
  <si>
    <t>Lê Nguyễn Vân Anh</t>
  </si>
  <si>
    <t>17/12/2020</t>
  </si>
  <si>
    <t>Lê Ngọc Anh</t>
  </si>
  <si>
    <t>17/09/2020</t>
  </si>
  <si>
    <t>Tạ Ngọc Minh Anh</t>
  </si>
  <si>
    <t>25/7/2020</t>
  </si>
  <si>
    <t>Lại Quốc Bảo</t>
  </si>
  <si>
    <t>23/01/2020</t>
  </si>
  <si>
    <t>Nguyễn Thiện Bảo</t>
  </si>
  <si>
    <t>07/4/2020</t>
  </si>
  <si>
    <t>Nguyễn Thư Di</t>
  </si>
  <si>
    <t>24/11/2019</t>
  </si>
  <si>
    <t>Đỗ Ánh Dương</t>
  </si>
  <si>
    <t>23/12/2020</t>
  </si>
  <si>
    <t>Nguyễn Đức Dương</t>
  </si>
  <si>
    <t>19/01/2020</t>
  </si>
  <si>
    <t>Hoàng Xuân Hiếu</t>
  </si>
  <si>
    <t>31/10/2020</t>
  </si>
  <si>
    <t>Nguyễn Tuấn Khải</t>
  </si>
  <si>
    <t>22/12/2020</t>
  </si>
  <si>
    <t>Lê Hoàng Khang</t>
  </si>
  <si>
    <t>14/04/2020</t>
  </si>
  <si>
    <t>Võ Hoàng Đăng Khôi</t>
  </si>
  <si>
    <t>16/08/2020</t>
  </si>
  <si>
    <t>Võ Nguyễn Nhật Khuê</t>
  </si>
  <si>
    <t>15/8/2020</t>
  </si>
  <si>
    <t>Nguyễn Chí Kiên</t>
  </si>
  <si>
    <t>30/11/2020</t>
  </si>
  <si>
    <t>Nguyễn Huỳnh Thiên Kim</t>
  </si>
  <si>
    <t>20/03/2020</t>
  </si>
  <si>
    <t>Nguyễn Khánh Lâm</t>
  </si>
  <si>
    <t>Võ Ngọc Kim Ngân</t>
  </si>
  <si>
    <t>02/11/2020</t>
  </si>
  <si>
    <t xml:space="preserve">Trần Nguyễn Bảo Ngọc </t>
  </si>
  <si>
    <t>Chuyển Mầm 1</t>
  </si>
  <si>
    <t>Đỗ Ngọc Tâm Nhi</t>
  </si>
  <si>
    <t>24/12/2020</t>
  </si>
  <si>
    <t>Nguyễn Công Minh Phát</t>
  </si>
  <si>
    <t>27/10/2020</t>
  </si>
  <si>
    <t>Danh Nguyễn Trọng Phát</t>
  </si>
  <si>
    <t>15/5/2020</t>
  </si>
  <si>
    <t>Nguyễn Xuân Phúc</t>
  </si>
  <si>
    <t>18/01/2020</t>
  </si>
  <si>
    <t>Trần Ngọc Đan Thanh</t>
  </si>
  <si>
    <t>01/01/2020</t>
  </si>
  <si>
    <t>Trần Nguyễn Như Thảo</t>
  </si>
  <si>
    <t>15/01/2020</t>
  </si>
  <si>
    <t>Hoàng Minh Thư</t>
  </si>
  <si>
    <t>22/09/2022</t>
  </si>
  <si>
    <t>Trần Mộc Trà</t>
  </si>
  <si>
    <t>23/07/2020</t>
  </si>
  <si>
    <t>Võ Huỳnh Mộc Trà</t>
  </si>
  <si>
    <t>18/04/2020</t>
  </si>
  <si>
    <t>Trần Hoàng Khánh Trân</t>
  </si>
  <si>
    <t>02/10/2020</t>
  </si>
  <si>
    <t>Trần Minh Trí</t>
  </si>
  <si>
    <t>24/06/2020</t>
  </si>
  <si>
    <t>Trịnh Ngọc Phương Trinh</t>
  </si>
  <si>
    <t>Phạm Đình Chí Viễn</t>
  </si>
  <si>
    <t>08/10/2020</t>
  </si>
  <si>
    <t>Nguyễn Đình Hoàng Việt</t>
  </si>
  <si>
    <t>16/12/2020</t>
  </si>
  <si>
    <t>Lê Đức Vinh</t>
  </si>
  <si>
    <t>11/7/2020</t>
  </si>
  <si>
    <t xml:space="preserve">Nguyễn Minh Tú
</t>
  </si>
  <si>
    <t xml:space="preserve">Nguyễn Minh Tiến
</t>
  </si>
  <si>
    <t>Lê Ngọc Lan Trinh</t>
  </si>
  <si>
    <t xml:space="preserve">KÊNH A: </t>
  </si>
  <si>
    <t>Nguyễn Thị Thanh Liên</t>
  </si>
  <si>
    <t>Phạm Thị Thu Thủy</t>
  </si>
  <si>
    <t>LỚP : Mầm 3</t>
  </si>
  <si>
    <t>Đoàn Phúc An</t>
  </si>
  <si>
    <t>15/03/2020</t>
  </si>
  <si>
    <t>Đặng Cát Thiên An</t>
  </si>
  <si>
    <t>12/01/2020</t>
  </si>
  <si>
    <t>Đỗ Đức Quốc Bảo</t>
  </si>
  <si>
    <t>20BP</t>
  </si>
  <si>
    <t>20,4A</t>
  </si>
  <si>
    <t>20A</t>
  </si>
  <si>
    <t>20,5A</t>
  </si>
  <si>
    <t>Cao Nguyên Bảo</t>
  </si>
  <si>
    <t>02/01/2020</t>
  </si>
  <si>
    <t>Nguyễn Ngọc Thái Bình</t>
  </si>
  <si>
    <t>15/9/2020</t>
  </si>
  <si>
    <t>Nguyễn Ngọc Gia Cát</t>
  </si>
  <si>
    <t>17/06/2020</t>
  </si>
  <si>
    <t>Trần Đỗ Minh Đăng</t>
  </si>
  <si>
    <t>03/03/2020</t>
  </si>
  <si>
    <t>Nguyễn Minh Di</t>
  </si>
  <si>
    <t>Lê Trần Ánh Dương</t>
  </si>
  <si>
    <t>13/06/2020</t>
  </si>
  <si>
    <t>Đỗ Khả Hân</t>
  </si>
  <si>
    <t>Trần Ngọc Hân</t>
  </si>
  <si>
    <t>30/03/2020</t>
  </si>
  <si>
    <t>Nguyễn Bảo Hân</t>
  </si>
  <si>
    <t>15/7/2020</t>
  </si>
  <si>
    <t>Hồ Minh Huy</t>
  </si>
  <si>
    <t>17/7/2020</t>
  </si>
  <si>
    <t xml:space="preserve">Nguyễn Võ Hoàng Khải </t>
  </si>
  <si>
    <t>02/12/2020</t>
  </si>
  <si>
    <t>Nguyễn Phạm Gia Khang</t>
  </si>
  <si>
    <t>21/07/2020</t>
  </si>
  <si>
    <t>Lê Hà Gia Khánh</t>
  </si>
  <si>
    <t>19/10/2020</t>
  </si>
  <si>
    <t>Nguyễn Huy Khôi</t>
  </si>
  <si>
    <t>11/01/2020</t>
  </si>
  <si>
    <t>Trịnh Nguyễn Thiên Kim</t>
  </si>
  <si>
    <t>01/6/2020</t>
  </si>
  <si>
    <t xml:space="preserve">Phan Thành Lộc </t>
  </si>
  <si>
    <t>16/01/2020</t>
  </si>
  <si>
    <t>Trần Tấn Lộc</t>
  </si>
  <si>
    <t>09/7/2020</t>
  </si>
  <si>
    <t>25BP</t>
  </si>
  <si>
    <t>24BP</t>
  </si>
  <si>
    <t>22,5BP</t>
  </si>
  <si>
    <t>22,3BP</t>
  </si>
  <si>
    <t>Đặng Tuệ Mẫn</t>
  </si>
  <si>
    <t>10/01/2020</t>
  </si>
  <si>
    <t>Xa Vũ Ly Na</t>
  </si>
  <si>
    <t>09/05/2020</t>
  </si>
  <si>
    <t>Lê Nguyễn Mạnh Nguyên</t>
  </si>
  <si>
    <t>10/02/2020</t>
  </si>
  <si>
    <t>Nguyễn Hoàng Nhân</t>
  </si>
  <si>
    <t>23/6/2020</t>
  </si>
  <si>
    <t>Nguyễn Phúc An Nhiên</t>
  </si>
  <si>
    <t>Lê Nguyễn Tuệ Nhiên</t>
  </si>
  <si>
    <t>24/9/2020</t>
  </si>
  <si>
    <t>Ngô Gia Phát</t>
  </si>
  <si>
    <t>09/5/2020</t>
  </si>
  <si>
    <t>Nguyễn Minh Quân</t>
  </si>
  <si>
    <t>05/11/2020</t>
  </si>
  <si>
    <t xml:space="preserve">Nguyễn Văn Tấn Tài </t>
  </si>
  <si>
    <t>Lê Minh Thắng</t>
  </si>
  <si>
    <t>Lê Minh Toàn</t>
  </si>
  <si>
    <t>Lê Thiều Bảo Trâm</t>
  </si>
  <si>
    <t xml:space="preserve">Nguyễn Nhật Vy </t>
  </si>
  <si>
    <t>27/12/2020</t>
  </si>
  <si>
    <t xml:space="preserve">Trần Trương Song Ngôn </t>
  </si>
  <si>
    <t>Ngô Phạm An Chi</t>
  </si>
  <si>
    <t>19/05/2020</t>
  </si>
  <si>
    <t>Tăng Bình An</t>
  </si>
  <si>
    <t xml:space="preserve">Nguyễn Minh Thế Bảo </t>
  </si>
  <si>
    <t>19/02/2020</t>
  </si>
  <si>
    <t>Hồ Thị Ngọc Xuân</t>
  </si>
  <si>
    <t>Quách Bảo Liên</t>
  </si>
  <si>
    <t>TRƯỜNG MẦM NON BÉ NGOAN</t>
  </si>
  <si>
    <t>LỚP : Mầm 4</t>
  </si>
  <si>
    <t>Nguyễn Hoàng Ân</t>
  </si>
  <si>
    <t>Võ Thị Ngọc Anh</t>
  </si>
  <si>
    <t>Đinh Quốc Anh</t>
  </si>
  <si>
    <t>02/5/2020</t>
  </si>
  <si>
    <t>Đặng Tâm Anh</t>
  </si>
  <si>
    <t>14/8/2020</t>
  </si>
  <si>
    <t>Trương Nhật Anh</t>
  </si>
  <si>
    <t>07/3/2020</t>
  </si>
  <si>
    <t>Thịnh Minh Bách</t>
  </si>
  <si>
    <t>01/5/2020</t>
  </si>
  <si>
    <t>Nguyễn Hải Đăng</t>
  </si>
  <si>
    <t>10/12/2020</t>
  </si>
  <si>
    <t>Phan Nguyễn Phúc Điền</t>
  </si>
  <si>
    <t>20/6/2020</t>
  </si>
  <si>
    <t>Bùi Khánh Hân</t>
  </si>
  <si>
    <t>10/5/2020</t>
  </si>
  <si>
    <t>Trần Hoàng Nhật Huy</t>
  </si>
  <si>
    <t>19/08/2020</t>
  </si>
  <si>
    <t>Trần Quốc Khang</t>
  </si>
  <si>
    <t>20/3/2020</t>
  </si>
  <si>
    <t>Phạm Mạnh Khang</t>
  </si>
  <si>
    <t>Nguyễn Kim Phúc Khang</t>
  </si>
  <si>
    <t>Trương Vũ Đăng Khoa</t>
  </si>
  <si>
    <t>06/07/2020</t>
  </si>
  <si>
    <t>20,3BP</t>
  </si>
  <si>
    <t>Hoàng Tấn Anh Khoa</t>
  </si>
  <si>
    <t>12/02/2020</t>
  </si>
  <si>
    <t>Phạm Minh Khôi</t>
  </si>
  <si>
    <t>Phan Minh Khôi</t>
  </si>
  <si>
    <t>29/3/2020</t>
  </si>
  <si>
    <t xml:space="preserve">
</t>
  </si>
  <si>
    <t>Phạm Nguyễn Khánh Linh</t>
  </si>
  <si>
    <t>06/01/2020</t>
  </si>
  <si>
    <t>Nguyễn Ngọc Khánh Linh</t>
  </si>
  <si>
    <t>Trần Thế Mạnh</t>
  </si>
  <si>
    <t>03/7/2020</t>
  </si>
  <si>
    <t>Nguyễn Hoàng My</t>
  </si>
  <si>
    <t>07/10/2020</t>
  </si>
  <si>
    <t>Nguyễn Ngọc Khánh Ngân</t>
  </si>
  <si>
    <t>22/03/2020</t>
  </si>
  <si>
    <t>Trương Bảo Ngọc</t>
  </si>
  <si>
    <t>07/5/2020</t>
  </si>
  <si>
    <t>Nguyễn Lê Khôi Nguyên</t>
  </si>
  <si>
    <t>27/02/2020</t>
  </si>
  <si>
    <t>Nguyễn Thành Phát</t>
  </si>
  <si>
    <t>Lê Đặng Thiên Phúc</t>
  </si>
  <si>
    <t>Nguyễn Hoàng Hưng Thịnh</t>
  </si>
  <si>
    <t>31/3/2020</t>
  </si>
  <si>
    <t>Hoàng Đình Minh Tiến</t>
  </si>
  <si>
    <t>Hà Ngọc Tường Vy</t>
  </si>
  <si>
    <t>26/11/2020</t>
  </si>
  <si>
    <t>02/9/2020</t>
  </si>
  <si>
    <t>Nguyễn Trần Nhã Vy</t>
  </si>
  <si>
    <t>31/01/2020</t>
  </si>
  <si>
    <t>Lê Bùi Bảo Ngọc</t>
  </si>
  <si>
    <t>05/09/2020</t>
  </si>
  <si>
    <t>Đinh Nguyễn Thảo Nguyên</t>
  </si>
  <si>
    <t>20/04/2020</t>
  </si>
  <si>
    <t xml:space="preserve">Phạm Hoàng Yến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</si>
  <si>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</si>
  <si>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Đỗ Ái Nhi</t>
  </si>
  <si>
    <t>08/09/2020</t>
  </si>
  <si>
    <t>Trần Nhật Hạ An</t>
  </si>
  <si>
    <t>27/06/2020</t>
  </si>
  <si>
    <t>Trương Thùy Minh Phụng</t>
  </si>
  <si>
    <t>Phạm Thị Vị</t>
  </si>
  <si>
    <t>LỚP : Chồi 1</t>
  </si>
  <si>
    <t>Gaco Thiên An</t>
  </si>
  <si>
    <t>05/12/2019</t>
  </si>
  <si>
    <t>Nguyễn Hà An</t>
  </si>
  <si>
    <t>03/10/2019</t>
  </si>
  <si>
    <t>Huỳnh Lê Thiên Ân</t>
  </si>
  <si>
    <t>23/6/2019</t>
  </si>
  <si>
    <t>24,5BP</t>
  </si>
  <si>
    <t>23,5BP</t>
  </si>
  <si>
    <t>Nguyễn Ngọc Bảo Anh</t>
  </si>
  <si>
    <t>07/03/2019</t>
  </si>
  <si>
    <t>Đỗ Nguyễn Quỳnh Anh</t>
  </si>
  <si>
    <t>25/02/2019</t>
  </si>
  <si>
    <t>30,5BP</t>
  </si>
  <si>
    <t>31BP</t>
  </si>
  <si>
    <t>31,5BP</t>
  </si>
  <si>
    <t>32BP</t>
  </si>
  <si>
    <t>Trần Ngọc Trâm Anh</t>
  </si>
  <si>
    <t>13/01/2019</t>
  </si>
  <si>
    <t>26,5BP</t>
  </si>
  <si>
    <t>26BP</t>
  </si>
  <si>
    <t>Nguyễn Công Danh</t>
  </si>
  <si>
    <t>09/01/2019</t>
  </si>
  <si>
    <t>Đỗ Thành Đạt</t>
  </si>
  <si>
    <t>12/10/2019</t>
  </si>
  <si>
    <t>Nguyễn Mạnh Đức</t>
  </si>
  <si>
    <t>12/09/2019</t>
  </si>
  <si>
    <t>Bùi Nguyễn Bảo Hân</t>
  </si>
  <si>
    <t>17/8/2019</t>
  </si>
  <si>
    <t>Nguyễn Huỳnh Gia Huy</t>
  </si>
  <si>
    <t>03/06/2019</t>
  </si>
  <si>
    <t>27,5BP</t>
  </si>
  <si>
    <t>27BP</t>
  </si>
  <si>
    <t>27,1BP</t>
  </si>
  <si>
    <t>Nguyễn Hoàng Khanh</t>
  </si>
  <si>
    <t>25/03/2019</t>
  </si>
  <si>
    <t>Lê Gia Khánh</t>
  </si>
  <si>
    <t>21/04/2019</t>
  </si>
  <si>
    <t>Nguyễn Ngọc Tường Lam</t>
  </si>
  <si>
    <t>03/9/2019</t>
  </si>
  <si>
    <t>Lê Trần Khánh Linh</t>
  </si>
  <si>
    <t>22/4/2019</t>
  </si>
  <si>
    <t>111</t>
  </si>
  <si>
    <t>20</t>
  </si>
  <si>
    <t>Đỗ Huỳnh Gia Minh</t>
  </si>
  <si>
    <t>19/7/2019</t>
  </si>
  <si>
    <t>12,5B</t>
  </si>
  <si>
    <t>13B</t>
  </si>
  <si>
    <t>13,4B</t>
  </si>
  <si>
    <t>13,5B</t>
  </si>
  <si>
    <t>Mai Nguyễn Bảo Minh</t>
  </si>
  <si>
    <t>24/07/2019</t>
  </si>
  <si>
    <t>25,5BP</t>
  </si>
  <si>
    <t>Trần Quỳnh Tuyết Ngân</t>
  </si>
  <si>
    <t>20/09/2019</t>
  </si>
  <si>
    <t>Ngô Trọng Nghĩa</t>
  </si>
  <si>
    <t>27/5/2019</t>
  </si>
  <si>
    <t>Hồ Bảo Ngọc</t>
  </si>
  <si>
    <t>14/08/2019</t>
  </si>
  <si>
    <t>Trần Tâm Nhân</t>
  </si>
  <si>
    <t>25/05/2019</t>
  </si>
  <si>
    <t>Lý Hoàng An Nhiên</t>
  </si>
  <si>
    <t>31/10/2019</t>
  </si>
  <si>
    <t>103</t>
  </si>
  <si>
    <t>17</t>
  </si>
  <si>
    <t>Trần Ngọc Quỳnh Như</t>
  </si>
  <si>
    <t>29/01/2019</t>
  </si>
  <si>
    <t>Lê Nhân Đông Quân</t>
  </si>
  <si>
    <t>11/01/2019</t>
  </si>
  <si>
    <t>Lê Mai Trường Thi</t>
  </si>
  <si>
    <t>14/05/2019</t>
  </si>
  <si>
    <t>105</t>
  </si>
  <si>
    <t>20,5</t>
  </si>
  <si>
    <t>Lê Trường Thịnh</t>
  </si>
  <si>
    <t>Liêu Nhật Thịnh</t>
  </si>
  <si>
    <t>29/03/2019</t>
  </si>
  <si>
    <t>Trần Minh Thư</t>
  </si>
  <si>
    <t>07/02/2019</t>
  </si>
  <si>
    <t>24A</t>
  </si>
  <si>
    <t>Huỳnh Phúc Tiến</t>
  </si>
  <si>
    <t>16/03/2019</t>
  </si>
  <si>
    <t>Đỗ Quế Trân</t>
  </si>
  <si>
    <t>Trương Ngọc Trân</t>
  </si>
  <si>
    <t>25/01/2019</t>
  </si>
  <si>
    <t>Bùi Sanh Trí</t>
  </si>
  <si>
    <t>25/10/2019</t>
  </si>
  <si>
    <t>Phan Trần Anh Tú</t>
  </si>
  <si>
    <t>30/01/2019</t>
  </si>
  <si>
    <t>Lương Ngọc Bảo Vy</t>
  </si>
  <si>
    <t>02/10/2019</t>
  </si>
  <si>
    <t>30/5/2019</t>
  </si>
  <si>
    <t xml:space="preserve">Nguyễn Ngọc An Nhiên </t>
  </si>
  <si>
    <t>Nguyễn Trần Tường vy</t>
  </si>
  <si>
    <t xml:space="preserve">Võ Minh Hân </t>
  </si>
  <si>
    <t>23/12/2019</t>
  </si>
  <si>
    <t xml:space="preserve">Nguyễn Huỳnh Thiên Kim </t>
  </si>
  <si>
    <t>08/09/2019</t>
  </si>
  <si>
    <t>Cấn Kim Hồng Hậu</t>
  </si>
  <si>
    <t>Lại Nguyễn Nhật Thanh</t>
  </si>
  <si>
    <t xml:space="preserve">BP: </t>
  </si>
  <si>
    <t xml:space="preserve">SDD TC: </t>
  </si>
  <si>
    <t xml:space="preserve">SDDM:  </t>
  </si>
  <si>
    <t>LỚP :CHỒI 2</t>
  </si>
  <si>
    <t>Nguyễn Ngọc Tâm An</t>
  </si>
  <si>
    <t>23/04/2019</t>
  </si>
  <si>
    <t>16,4</t>
  </si>
  <si>
    <t>Huỳnh Nguyễn Bình An</t>
  </si>
  <si>
    <t>09/04/2019</t>
  </si>
  <si>
    <t>15</t>
  </si>
  <si>
    <t>Phạm Trần Thiên Anh</t>
  </si>
  <si>
    <t>22/12/2019</t>
  </si>
  <si>
    <t>Nguyễn Lê Bảo Anh</t>
  </si>
  <si>
    <t>10/10/2019</t>
  </si>
  <si>
    <t>Nguyễn Hoàng Minh Đức</t>
  </si>
  <si>
    <t>23/01/2019</t>
  </si>
  <si>
    <t>23</t>
  </si>
  <si>
    <t>Huỳnh Tấn Gia Hưng</t>
  </si>
  <si>
    <t>09/08/2019</t>
  </si>
  <si>
    <t>15,8</t>
  </si>
  <si>
    <t>Hồ Duy Khang</t>
  </si>
  <si>
    <t>27/08/2019</t>
  </si>
  <si>
    <t>Nguyễn Phúc Vĩnh Khang</t>
  </si>
  <si>
    <t>04/05/2019</t>
  </si>
  <si>
    <t>16,9</t>
  </si>
  <si>
    <t>Nguyễn Gia Khánh</t>
  </si>
  <si>
    <t>04/11/2019</t>
  </si>
  <si>
    <t>20,9</t>
  </si>
  <si>
    <t>Trần Nguyễn Minh Khôi</t>
  </si>
  <si>
    <t>21/05/2019</t>
  </si>
  <si>
    <t>21,3</t>
  </si>
  <si>
    <t>Lê Minh Khôi</t>
  </si>
  <si>
    <t>06/3/2019</t>
  </si>
  <si>
    <t>23,8</t>
  </si>
  <si>
    <t>23,5A</t>
  </si>
  <si>
    <t>23,523,5</t>
  </si>
  <si>
    <t>Nguyễn Trần Anh Khôi</t>
  </si>
  <si>
    <t>22/07/2019</t>
  </si>
  <si>
    <t>17,6</t>
  </si>
  <si>
    <t>Nguyễn Tuấn Kiệt</t>
  </si>
  <si>
    <t>21/03/2019</t>
  </si>
  <si>
    <t>18,9</t>
  </si>
  <si>
    <t>Đỗ Hiểu Lam</t>
  </si>
  <si>
    <t>02/03/2019</t>
  </si>
  <si>
    <t>21,1</t>
  </si>
  <si>
    <t>Lý Minh Lợi</t>
  </si>
  <si>
    <t>23,7</t>
  </si>
  <si>
    <t>22A</t>
  </si>
  <si>
    <t>Lê Tuyết My</t>
  </si>
  <si>
    <t>30/07/2019</t>
  </si>
  <si>
    <t>18,7</t>
  </si>
  <si>
    <t>Hoàng Mỹ</t>
  </si>
  <si>
    <t>13/08/2019</t>
  </si>
  <si>
    <t>17,4</t>
  </si>
  <si>
    <t>Ngô Nguyễn Bảo Nam</t>
  </si>
  <si>
    <t>15/01/2019</t>
  </si>
  <si>
    <t>17,8</t>
  </si>
  <si>
    <t>Phan Ngô Ngọc Ngân</t>
  </si>
  <si>
    <t>15/3/2019</t>
  </si>
  <si>
    <t>Đàm Ngọc Mẫn Nghi</t>
  </si>
  <si>
    <t>30/11/2019</t>
  </si>
  <si>
    <t>19</t>
  </si>
  <si>
    <t>Phùng Nguyễn Gia Nghi</t>
  </si>
  <si>
    <t>20,3</t>
  </si>
  <si>
    <t>Lê Bùi Minh Nghĩa</t>
  </si>
  <si>
    <t>28/02/2019</t>
  </si>
  <si>
    <t>16</t>
  </si>
  <si>
    <t>Nguyễn Khánh Ngọc</t>
  </si>
  <si>
    <t>16/12/2019</t>
  </si>
  <si>
    <t>Nguyễn Ngọc Khôi Nguyên</t>
  </si>
  <si>
    <t>18/11/2019</t>
  </si>
  <si>
    <t>Đỗ Hoàng Phú</t>
  </si>
  <si>
    <t>22/09/2019</t>
  </si>
  <si>
    <t>Phạm Tấn Phước</t>
  </si>
  <si>
    <t>18/02/2019</t>
  </si>
  <si>
    <t>Lê Minh Tâm</t>
  </si>
  <si>
    <t>18/04/2019</t>
  </si>
  <si>
    <t>29BP</t>
  </si>
  <si>
    <t>29,5BP</t>
  </si>
  <si>
    <t>28,5BP</t>
  </si>
  <si>
    <t>Trần Nguyễn Thiên Thanh</t>
  </si>
  <si>
    <t>05/3/2019</t>
  </si>
  <si>
    <t>Trần Diệp Thảo</t>
  </si>
  <si>
    <t>21/8/2019</t>
  </si>
  <si>
    <t>Lê Hoài Khánh Trân</t>
  </si>
  <si>
    <t>14/9/2019</t>
  </si>
  <si>
    <t>Phan Khải Uy</t>
  </si>
  <si>
    <t>Tô Thanh Vân</t>
  </si>
  <si>
    <t>15/10/2019</t>
  </si>
  <si>
    <t>Phan Quang Uy Vũ</t>
  </si>
  <si>
    <t>23/4/2019</t>
  </si>
  <si>
    <t>Nguyễn Thanh Vy</t>
  </si>
  <si>
    <t>08/01/2019</t>
  </si>
  <si>
    <t>29/9/2019</t>
  </si>
  <si>
    <t xml:space="preserve">Trần Thị Bích Ngọc </t>
  </si>
  <si>
    <t>24/05/2019</t>
  </si>
  <si>
    <t>Nguyễn Thị Thanh Hằng( HS mới)</t>
  </si>
  <si>
    <t>29/08/2019</t>
  </si>
  <si>
    <t>Trương Minh Hiếu (HS mới)</t>
  </si>
  <si>
    <t>Trần Nguyễn Gia An (HS mới)</t>
  </si>
  <si>
    <t>Thái An Nhiên (HS mới)</t>
  </si>
  <si>
    <t>Nguyễn Thị Cẩm Tú</t>
  </si>
  <si>
    <t>Trần Thị Thy Thy</t>
  </si>
  <si>
    <t>LỚP : Chồi 3</t>
  </si>
  <si>
    <t>23/3/2019</t>
  </si>
  <si>
    <t>Đoàn Ngọc Phương Anh</t>
  </si>
  <si>
    <t>12/01/2019</t>
  </si>
  <si>
    <t>Lê Ngô Gia Bảo</t>
  </si>
  <si>
    <t>20/03/2019</t>
  </si>
  <si>
    <t>Phạm Thanh Bình</t>
  </si>
  <si>
    <t>20/6/2019</t>
  </si>
  <si>
    <t>Trần Ngọc An Bình</t>
  </si>
  <si>
    <t>20/7/2019</t>
  </si>
  <si>
    <t>12,2B</t>
  </si>
  <si>
    <t>13,3A</t>
  </si>
  <si>
    <t>Lê Ngọc Linh Đan</t>
  </si>
  <si>
    <t>12/02/2019</t>
  </si>
  <si>
    <t>Khưu Nguyễn Thái Hà</t>
  </si>
  <si>
    <t>21/01/2019</t>
  </si>
  <si>
    <t>Chu Nguyễn My Hà</t>
  </si>
  <si>
    <t>30/10/2019</t>
  </si>
  <si>
    <t>Lê Quang Hải</t>
  </si>
  <si>
    <t>01/07/2019</t>
  </si>
  <si>
    <t>Lê Gia Bảo Hân</t>
  </si>
  <si>
    <t>Mai Gia Hân</t>
  </si>
  <si>
    <t>08/12/2019</t>
  </si>
  <si>
    <t>25A</t>
  </si>
  <si>
    <t>25,2A</t>
  </si>
  <si>
    <t>Trần Nguyễn Gia Hưng</t>
  </si>
  <si>
    <t>04/04/2019</t>
  </si>
  <si>
    <t>Nguyễn Trường Hưng</t>
  </si>
  <si>
    <t>Lâm Quang Huy</t>
  </si>
  <si>
    <t>20/07/2019</t>
  </si>
  <si>
    <t>Lê Bảo Khang</t>
  </si>
  <si>
    <t>01/01/2019</t>
  </si>
  <si>
    <t>Trần Bảo Khang</t>
  </si>
  <si>
    <t>09/12/2019</t>
  </si>
  <si>
    <t>Nguyễn Minh Khang</t>
  </si>
  <si>
    <t>29/04/2019</t>
  </si>
  <si>
    <t>Trần Ngọc Mai Khuê</t>
  </si>
  <si>
    <t>27/06/2019</t>
  </si>
  <si>
    <t>Nguyễn Hoàng Tuấn Kiệt</t>
  </si>
  <si>
    <t>06/02/2019</t>
  </si>
  <si>
    <t>Nguyễn Huỳnh Tuấn Kiệt</t>
  </si>
  <si>
    <t>24/04/2019</t>
  </si>
  <si>
    <t>Ngô Gia Kỳ</t>
  </si>
  <si>
    <t>24/10/2019</t>
  </si>
  <si>
    <t>Lê Minh Tùng Lâm</t>
  </si>
  <si>
    <t>07/12/2019</t>
  </si>
  <si>
    <t>Vũ Hữu Lâm</t>
  </si>
  <si>
    <t>Nguyễn Trúc Thảo Linh</t>
  </si>
  <si>
    <t>28/10/2019</t>
  </si>
  <si>
    <t>Nguyễn Tấn Lợi</t>
  </si>
  <si>
    <t>01/09/2019</t>
  </si>
  <si>
    <t>Nguyễn Ngọc Ban Mai</t>
  </si>
  <si>
    <t>21</t>
  </si>
  <si>
    <t>Nguyễn Nhật Minh Mẫn</t>
  </si>
  <si>
    <t>31/08/2019</t>
  </si>
  <si>
    <t>15,5</t>
  </si>
  <si>
    <t>Nguyễn Hoàng Thiên Minh</t>
  </si>
  <si>
    <t>13,1</t>
  </si>
  <si>
    <t>Tô Mẫn Nhi</t>
  </si>
  <si>
    <t>25/6/2019</t>
  </si>
  <si>
    <t>41</t>
  </si>
  <si>
    <t>40,7BP</t>
  </si>
  <si>
    <t>41BP</t>
  </si>
  <si>
    <t>41,5BP</t>
  </si>
  <si>
    <t>42BP</t>
  </si>
  <si>
    <t>Trần Ngọc An Nhiên</t>
  </si>
  <si>
    <t>27/6/2019</t>
  </si>
  <si>
    <t>14,2</t>
  </si>
  <si>
    <t>Cao Thiên Phúc</t>
  </si>
  <si>
    <t>21/4/2019</t>
  </si>
  <si>
    <t>24,4</t>
  </si>
  <si>
    <t>24,4BP</t>
  </si>
  <si>
    <t>Nguyễn Huỳnh Nhật Quân</t>
  </si>
  <si>
    <t>17/08/2019</t>
  </si>
  <si>
    <t>17,9</t>
  </si>
  <si>
    <t>Đặng Nguyễn Lâm Tây</t>
  </si>
  <si>
    <t>24</t>
  </si>
  <si>
    <t>Nguyễn Vũ Đan Thanh</t>
  </si>
  <si>
    <t>Phan Lê Thiên Thư</t>
  </si>
  <si>
    <t>18/08/2019</t>
  </si>
  <si>
    <t>16,6</t>
  </si>
  <si>
    <t>Phan Trần Thảo Trinh</t>
  </si>
  <si>
    <t>Huỳnh Đình Anh Tuấn</t>
  </si>
  <si>
    <t>18/09/2019</t>
  </si>
  <si>
    <t>12,5</t>
  </si>
  <si>
    <t>12,7B</t>
  </si>
  <si>
    <t>13,4A</t>
  </si>
  <si>
    <t>Nguyễn Lê Nhã Uyên</t>
  </si>
  <si>
    <t>12/06/2019</t>
  </si>
  <si>
    <t>17,3</t>
  </si>
  <si>
    <t>Huỳnh Phúc Vinh</t>
  </si>
  <si>
    <t>29/09/2018</t>
  </si>
  <si>
    <t>Nguyễn Ngọc Tường Vy</t>
  </si>
  <si>
    <t>31/8/2019</t>
  </si>
  <si>
    <t>Trần Hoàng Trúc Anh</t>
  </si>
  <si>
    <t>13/03/2019</t>
  </si>
  <si>
    <t>Dương Thị Huỳnh Dao</t>
  </si>
  <si>
    <t xml:space="preserve">KÊNH B: </t>
  </si>
  <si>
    <t>Đặng Thị Ngọc Thùy</t>
  </si>
  <si>
    <t xml:space="preserve">SDDM: </t>
  </si>
  <si>
    <t>LỚP : Chồi 4</t>
  </si>
  <si>
    <t>Mông Nguyễn Bảo An</t>
  </si>
  <si>
    <t>12/9/2019</t>
  </si>
  <si>
    <t>Nguyễn Võ Minh An</t>
  </si>
  <si>
    <t>05/01/2019</t>
  </si>
  <si>
    <t>30BP</t>
  </si>
  <si>
    <t>Nguyễn Phương Anh</t>
  </si>
  <si>
    <t>03/01/2019</t>
  </si>
  <si>
    <t>28,8BP</t>
  </si>
  <si>
    <t>Nguyễn Phạm Minh Anh</t>
  </si>
  <si>
    <t>17/11/2019</t>
  </si>
  <si>
    <t>Đặng Hồ Gia Anh</t>
  </si>
  <si>
    <t>17/9/2019</t>
  </si>
  <si>
    <t>Đoàn Ngọc Tâm Châu</t>
  </si>
  <si>
    <t>04/03/2019</t>
  </si>
  <si>
    <t>10/3/2019</t>
  </si>
  <si>
    <t>28BP</t>
  </si>
  <si>
    <t>Nguyễn Ngọc Ánh Dương</t>
  </si>
  <si>
    <t>03/11/2019</t>
  </si>
  <si>
    <t>Nguyễn Dương</t>
  </si>
  <si>
    <t>04/4/2019</t>
  </si>
  <si>
    <t>Phạm Gia Hân</t>
  </si>
  <si>
    <t>01/11/2019</t>
  </si>
  <si>
    <t>11,5B</t>
  </si>
  <si>
    <t>11,7B</t>
  </si>
  <si>
    <t>12,1B</t>
  </si>
  <si>
    <t>12,3B</t>
  </si>
  <si>
    <t>Nguyễn Châu Khả Hân</t>
  </si>
  <si>
    <t>04/02/2019</t>
  </si>
  <si>
    <t>Nguyễn Phúc Hưng</t>
  </si>
  <si>
    <t>13/4/2019</t>
  </si>
  <si>
    <t>Nguyễn Đình Gia Huy</t>
  </si>
  <si>
    <t>01/3/20109</t>
  </si>
  <si>
    <t>Nguyễn Tất Hoàng Khải</t>
  </si>
  <si>
    <t>21/02/2019</t>
  </si>
  <si>
    <t>Nguyễn An Khang</t>
  </si>
  <si>
    <t>Phạm Gia Khang</t>
  </si>
  <si>
    <t>14/03/2019</t>
  </si>
  <si>
    <t>21/10/2019</t>
  </si>
  <si>
    <t>Lại Thiên Kim</t>
  </si>
  <si>
    <t>20/8/2019</t>
  </si>
  <si>
    <t>Huỳnh Thiên Lộc</t>
  </si>
  <si>
    <t>30/4/2019</t>
  </si>
  <si>
    <t>Trần Đặng Phương Nghi</t>
  </si>
  <si>
    <t>20/10/2019</t>
  </si>
  <si>
    <t>Nguyễn Thanh Bảo Ngọc</t>
  </si>
  <si>
    <t>06/11/2019</t>
  </si>
  <si>
    <t>12,8B</t>
  </si>
  <si>
    <t>13,2A</t>
  </si>
  <si>
    <t>Nguyễn Khải Nguyên</t>
  </si>
  <si>
    <t>29/09/2019</t>
  </si>
  <si>
    <t>Vũ Ngọc Nhiên</t>
  </si>
  <si>
    <t>26/9/2019</t>
  </si>
  <si>
    <t>Trần Lê An Nhiên</t>
  </si>
  <si>
    <t>05/6/2019</t>
  </si>
  <si>
    <t>Nguyễn Ngọc Bảo Như</t>
  </si>
  <si>
    <t>15/5/2019</t>
  </si>
  <si>
    <t>18,1</t>
  </si>
  <si>
    <t>Đoàn Hải Phong</t>
  </si>
  <si>
    <t>02/01/2019</t>
  </si>
  <si>
    <t>16,2</t>
  </si>
  <si>
    <t>Nguyễn Thiên Phú</t>
  </si>
  <si>
    <t>30/8/2019</t>
  </si>
  <si>
    <t>13,7</t>
  </si>
  <si>
    <t>Nguyễn Duy Thái</t>
  </si>
  <si>
    <t>08/8/2019</t>
  </si>
  <si>
    <t>13,4</t>
  </si>
  <si>
    <t>Nguyễn Diệu Thanh</t>
  </si>
  <si>
    <t>Đào Hạo Thiên</t>
  </si>
  <si>
    <t>26/10/2019</t>
  </si>
  <si>
    <t>Nguyễn Nhã Thùy</t>
  </si>
  <si>
    <t>14/02/2019</t>
  </si>
  <si>
    <t>14,4</t>
  </si>
  <si>
    <t>Lê Huỳnh Thanh Trúc</t>
  </si>
  <si>
    <t>13/3/2019</t>
  </si>
  <si>
    <t>18,4</t>
  </si>
  <si>
    <t>Nguyễn Hoàng Tuấn</t>
  </si>
  <si>
    <t>12/7/2019</t>
  </si>
  <si>
    <t>13,9</t>
  </si>
  <si>
    <t>Nguyễn Hoàng Trúc Việt</t>
  </si>
  <si>
    <t>16/3/2019</t>
  </si>
  <si>
    <t>12,9</t>
  </si>
  <si>
    <t>13,7A</t>
  </si>
  <si>
    <t>14,2A</t>
  </si>
  <si>
    <t>14,4A</t>
  </si>
  <si>
    <t>Phan Trấn Vũ</t>
  </si>
  <si>
    <t>05/8/2019</t>
  </si>
  <si>
    <t>15,3</t>
  </si>
  <si>
    <t>Võ Hoàng Bảo Vy</t>
  </si>
  <si>
    <t>24/03/2019</t>
  </si>
  <si>
    <t>15,9</t>
  </si>
  <si>
    <t>Đỗ Ngọc Tiểu My</t>
  </si>
  <si>
    <t xml:space="preserve">Hoàng Phương Ý Nhi </t>
  </si>
  <si>
    <t xml:space="preserve">Lê Tấn Phát </t>
  </si>
  <si>
    <t xml:space="preserve">Nguyễn Phúc An </t>
  </si>
  <si>
    <t xml:space="preserve">Nguyễn Ngọc Khả Hân </t>
  </si>
  <si>
    <t>10/2/2019</t>
  </si>
  <si>
    <t>Lê Thị Kiều Oanh</t>
  </si>
  <si>
    <t>Phạm Thị Ngọc Trâm</t>
  </si>
  <si>
    <t xml:space="preserve">KÊNH C: </t>
  </si>
  <si>
    <t>LỚP : Lá 1</t>
  </si>
  <si>
    <t>Lương Trần Phúc An</t>
  </si>
  <si>
    <t>20/09/2018</t>
  </si>
  <si>
    <t>Nguyễn Huỳnh Thiên Ân</t>
  </si>
  <si>
    <t>23/11/2018</t>
  </si>
  <si>
    <t>Đặng Minh Anh</t>
  </si>
  <si>
    <t>09/4/2018</t>
  </si>
  <si>
    <t>Phan Thành Công</t>
  </si>
  <si>
    <t>28/9/25018</t>
  </si>
  <si>
    <t>23/09/2018</t>
  </si>
  <si>
    <t>Trần Thị Trúc Đào</t>
  </si>
  <si>
    <t>09/08/2018</t>
  </si>
  <si>
    <t>31,6BP</t>
  </si>
  <si>
    <t>33BP</t>
  </si>
  <si>
    <t>Nguyễn Thành Đạt</t>
  </si>
  <si>
    <t>24/06/2018</t>
  </si>
  <si>
    <t>04/08/2018</t>
  </si>
  <si>
    <t>Vũ Đức Minh Duy</t>
  </si>
  <si>
    <t>16/3/2018</t>
  </si>
  <si>
    <t>Hà Trà Giang</t>
  </si>
  <si>
    <t>12/11/2018</t>
  </si>
  <si>
    <t xml:space="preserve">Tăng Khả Hân </t>
  </si>
  <si>
    <t>29/8/2018</t>
  </si>
  <si>
    <t>Lê Vũ Châu Khang</t>
  </si>
  <si>
    <t>06/10/2018</t>
  </si>
  <si>
    <t>25,5A</t>
  </si>
  <si>
    <t>Nguyễn Minh Khoa</t>
  </si>
  <si>
    <t>22/03/2018</t>
  </si>
  <si>
    <t>Đặng Ngọc Hoàng Kim</t>
  </si>
  <si>
    <t>31/03/2018</t>
  </si>
  <si>
    <t>Nguyễn Thuận Thư Kỳ</t>
  </si>
  <si>
    <t>07/08/2018</t>
  </si>
  <si>
    <t>Nguyễn Tấn Lộc</t>
  </si>
  <si>
    <t>30/06/2018</t>
  </si>
  <si>
    <t>Võ Thị Tuyết My</t>
  </si>
  <si>
    <t>15/10/2018</t>
  </si>
  <si>
    <t>Lê Ngọc Khánh Ngân</t>
  </si>
  <si>
    <t>11/9/2018</t>
  </si>
  <si>
    <t>Ngô Thanh Nhã</t>
  </si>
  <si>
    <t>30/8/2018</t>
  </si>
  <si>
    <t>Đỗ Hiếu Nhân</t>
  </si>
  <si>
    <t>06/03/2018</t>
  </si>
  <si>
    <t>Trịnh Nguyễn Trọng Nhân</t>
  </si>
  <si>
    <t>18/10/2018</t>
  </si>
  <si>
    <t>Lê Nguyễn An Nhiên</t>
  </si>
  <si>
    <t>28/03/2018</t>
  </si>
  <si>
    <t>Hồ Minh Phát</t>
  </si>
  <si>
    <t>30/10/2018</t>
  </si>
  <si>
    <t>Thái Tấn Phong</t>
  </si>
  <si>
    <t>14/03/2018</t>
  </si>
  <si>
    <t>Đỗ Phạm Mạnh Quân</t>
  </si>
  <si>
    <t>11/01/2018</t>
  </si>
  <si>
    <t>Trần Đông Quân</t>
  </si>
  <si>
    <t>03/8/2018</t>
  </si>
  <si>
    <t>20,7</t>
  </si>
  <si>
    <t>Lê Nguyễn Thiên Thanh</t>
  </si>
  <si>
    <t>03/09/2018</t>
  </si>
  <si>
    <t>21,4</t>
  </si>
  <si>
    <t>Lê Anh Thư</t>
  </si>
  <si>
    <t>01/11/2018</t>
  </si>
  <si>
    <t>Lê Thảo Trang</t>
  </si>
  <si>
    <t>18/08/2018</t>
  </si>
  <si>
    <t>Nguyễn Ngọc Bảo Uyên</t>
  </si>
  <si>
    <t>27/6/2018</t>
  </si>
  <si>
    <t>22,4</t>
  </si>
  <si>
    <t>Nguyễn Hoàng Mỹ Uyên</t>
  </si>
  <si>
    <t>07/3/2018</t>
  </si>
  <si>
    <t>27,5</t>
  </si>
  <si>
    <t>Phạm Kiến Văn</t>
  </si>
  <si>
    <t>07/10/2018</t>
  </si>
  <si>
    <t>Vũ Quang Vinh</t>
  </si>
  <si>
    <t>22/12/2018</t>
  </si>
  <si>
    <t>Trang Hoàng Khánh Vy</t>
  </si>
  <si>
    <t>28/3/2018</t>
  </si>
  <si>
    <t>19/05/2018</t>
  </si>
  <si>
    <t>Đỗ Ngọc Hoàng Yến</t>
  </si>
  <si>
    <t>12/09/2018</t>
  </si>
  <si>
    <t>26,9</t>
  </si>
  <si>
    <t>26,9BP</t>
  </si>
  <si>
    <t>Nguyễn Thành An</t>
  </si>
  <si>
    <t>Đoàn Phương Thảo Uyên</t>
  </si>
  <si>
    <t>Nguyễn Thị Băng Tâm</t>
  </si>
  <si>
    <t>Kha Thị Ngọc Dần</t>
  </si>
  <si>
    <t>LỚP : Lá 2</t>
  </si>
  <si>
    <t>Nguyễn Ngọc Hoài An</t>
  </si>
  <si>
    <t>11/12/2018</t>
  </si>
  <si>
    <t>Bùi Ngọc Quỳnh Anh</t>
  </si>
  <si>
    <t>07/7/2018</t>
  </si>
  <si>
    <t>Nguyễn Quốc Anh</t>
  </si>
  <si>
    <t>28/5/2018</t>
  </si>
  <si>
    <t>Nguyễn Ngọc Trâm Anh</t>
  </si>
  <si>
    <t>Bùi Ngọc Ánh</t>
  </si>
  <si>
    <t>04/4/2018</t>
  </si>
  <si>
    <t>Huỳnh Gia Bân</t>
  </si>
  <si>
    <t>30/03/2018</t>
  </si>
  <si>
    <t>Nguyễn Hồ Hải Băng</t>
  </si>
  <si>
    <t>20/12/2018</t>
  </si>
  <si>
    <t>Đặng Hồ Thái Bình</t>
  </si>
  <si>
    <t>11/11/2018</t>
  </si>
  <si>
    <t>24,6BP</t>
  </si>
  <si>
    <t>25,7BP</t>
  </si>
  <si>
    <t>Phan Trung Định</t>
  </si>
  <si>
    <t>03/05/2018</t>
  </si>
  <si>
    <t>28,7BP</t>
  </si>
  <si>
    <t>31,2BP</t>
  </si>
  <si>
    <t>Nguyễn Thùy Dương</t>
  </si>
  <si>
    <t>01/8/2018</t>
  </si>
  <si>
    <t>29,7BP</t>
  </si>
  <si>
    <t>Lê Phúc Thanh Hà</t>
  </si>
  <si>
    <t>Đặng Sơn Minh Huy</t>
  </si>
  <si>
    <t>26/01/2018</t>
  </si>
  <si>
    <t>Trần Minh Khang</t>
  </si>
  <si>
    <t>01/12/2018</t>
  </si>
  <si>
    <t>Võ Huỳnh Minh Khoa</t>
  </si>
  <si>
    <t>Lê Trung Kiên</t>
  </si>
  <si>
    <t>31/7/2018</t>
  </si>
  <si>
    <t>33,5BP</t>
  </si>
  <si>
    <t>34BP</t>
  </si>
  <si>
    <t>Đỗ Ngọc Mỹ Kiều</t>
  </si>
  <si>
    <t>31/5/2018</t>
  </si>
  <si>
    <t>14,5B</t>
  </si>
  <si>
    <t>16,2A</t>
  </si>
  <si>
    <t>16,5A</t>
  </si>
  <si>
    <t>Nguyễn Trọng Nghĩa</t>
  </si>
  <si>
    <t>13/5/2018</t>
  </si>
  <si>
    <t>Nguyễn Bảo Nhân</t>
  </si>
  <si>
    <t>16/9/2018</t>
  </si>
  <si>
    <t>Nguyễn Thị Hương Nhi</t>
  </si>
  <si>
    <t>Nguyễn Ngọc Tuệ Nhi</t>
  </si>
  <si>
    <t>19/10/2018</t>
  </si>
  <si>
    <t>Nguyễn Ngọc Băng Nhi</t>
  </si>
  <si>
    <t>12/10/2018</t>
  </si>
  <si>
    <t>Nguyễn Hoàng Hữu Phúc</t>
  </si>
  <si>
    <t>02/04/2018</t>
  </si>
  <si>
    <t>Lê Minh Quân</t>
  </si>
  <si>
    <t>29/10/2018</t>
  </si>
  <si>
    <t>22,2</t>
  </si>
  <si>
    <t>Nguyễn Hoàng Quân</t>
  </si>
  <si>
    <t>01/04/2018</t>
  </si>
  <si>
    <t>14,1</t>
  </si>
  <si>
    <t>Văn Minh Quí</t>
  </si>
  <si>
    <t>28/07/2018</t>
  </si>
  <si>
    <t>Nguyễn Thị Ngọc Thảo</t>
  </si>
  <si>
    <t>09/06/2018</t>
  </si>
  <si>
    <t>20,8</t>
  </si>
  <si>
    <t>Nguyễn Hữu Thiện</t>
  </si>
  <si>
    <t>21/12/2018</t>
  </si>
  <si>
    <t>Nguyễn Phúc Thịnh</t>
  </si>
  <si>
    <t>07/09/2018</t>
  </si>
  <si>
    <t>25,3</t>
  </si>
  <si>
    <t>25,3BP</t>
  </si>
  <si>
    <t>Võ Hoàng Ngọc Thủy</t>
  </si>
  <si>
    <t>14/08/2018</t>
  </si>
  <si>
    <t>Nguyễn Lê Bảo Trâm</t>
  </si>
  <si>
    <t>31/08/2018</t>
  </si>
  <si>
    <t>28,7</t>
  </si>
  <si>
    <t>Lê Đoàn Bảo Trâm</t>
  </si>
  <si>
    <t>27/9/2018</t>
  </si>
  <si>
    <t>Hoắc Lư Trúc</t>
  </si>
  <si>
    <t>12/12/2018</t>
  </si>
  <si>
    <t>Lưu Hồng Tú Uyên</t>
  </si>
  <si>
    <t>01/9/2018</t>
  </si>
  <si>
    <t>15,6</t>
  </si>
  <si>
    <t>Bùi Nhã Uyên</t>
  </si>
  <si>
    <t>14/12/2018</t>
  </si>
  <si>
    <t>Huỳnh Ngọc Ánh Vy</t>
  </si>
  <si>
    <t>13/6/2018</t>
  </si>
  <si>
    <t>Huỳnh Thảo Vy</t>
  </si>
  <si>
    <t>19,4</t>
  </si>
  <si>
    <t>Thạch Cao Sang</t>
  </si>
  <si>
    <t>14/05/2018</t>
  </si>
  <si>
    <t>18,6</t>
  </si>
  <si>
    <t>Lê Thị Kiều Trang</t>
  </si>
  <si>
    <t>Nguyễn Thị Huệ</t>
  </si>
  <si>
    <t>SDDM:1</t>
  </si>
  <si>
    <t>LỚP : Lá 3</t>
  </si>
  <si>
    <t>Xa Vũ Nam An</t>
  </si>
  <si>
    <t>Nguyễn Vũ An</t>
  </si>
  <si>
    <t>24/4/2018</t>
  </si>
  <si>
    <t>Trần Lê Tâm An</t>
  </si>
  <si>
    <t>26/9/2018</t>
  </si>
  <si>
    <t>Trần Thái An</t>
  </si>
  <si>
    <t>24/10/2018</t>
  </si>
  <si>
    <t>Trần Diệp Khánh Chi</t>
  </si>
  <si>
    <t>Nguyễn Phúc Duy</t>
  </si>
  <si>
    <t>16/07/2018</t>
  </si>
  <si>
    <t>25,6BP</t>
  </si>
  <si>
    <t>Nguyễn Lạc Duy</t>
  </si>
  <si>
    <t>03/5/2018</t>
  </si>
  <si>
    <t>15,5B</t>
  </si>
  <si>
    <t>16B</t>
  </si>
  <si>
    <t>16,1B</t>
  </si>
  <si>
    <t>16,2B</t>
  </si>
  <si>
    <t>17 A</t>
  </si>
  <si>
    <t>Trương Đan Huy</t>
  </si>
  <si>
    <t>06/11/2018</t>
  </si>
  <si>
    <t>Nguyễn Võ Minh Khang</t>
  </si>
  <si>
    <t>30/05/2018</t>
  </si>
  <si>
    <t>Phan Thanh Khang</t>
  </si>
  <si>
    <t>14/11/2018</t>
  </si>
  <si>
    <t>Nguyễn Đăng Khoa</t>
  </si>
  <si>
    <t>23/01/2018</t>
  </si>
  <si>
    <t>Khâu Đặng Minh Khuê</t>
  </si>
  <si>
    <t>Võ Ngọc Thiên Kim</t>
  </si>
  <si>
    <t>15/01/2018</t>
  </si>
  <si>
    <t>Nguyễn Duy Nam</t>
  </si>
  <si>
    <t>28/9/2018</t>
  </si>
  <si>
    <t>Hồ Đặng Minh Nhật</t>
  </si>
  <si>
    <t>13/3/2018</t>
  </si>
  <si>
    <t>Hồ Phạm Quỳnh Nhi</t>
  </si>
  <si>
    <t>Nguyễn Trần Khánh Nhi</t>
  </si>
  <si>
    <t>20/01/2018</t>
  </si>
  <si>
    <t>Trần Bùi An Nhiên</t>
  </si>
  <si>
    <t>23/5/2018</t>
  </si>
  <si>
    <t>Lâm Chấn Phong</t>
  </si>
  <si>
    <t>03/02/2018</t>
  </si>
  <si>
    <t>29,2BP</t>
  </si>
  <si>
    <t>28A</t>
  </si>
  <si>
    <t>Nguyễn Thanh Phong</t>
  </si>
  <si>
    <t>03/9/2018</t>
  </si>
  <si>
    <t>Ng. Hoàng Trọng Phúc</t>
  </si>
  <si>
    <t>07/5/2018</t>
  </si>
  <si>
    <t>Vương Hoàng Phúc</t>
  </si>
  <si>
    <t>06/12/2018</t>
  </si>
  <si>
    <t>Nguyễn Phạm Đức Phúc</t>
  </si>
  <si>
    <t>01/3/2018</t>
  </si>
  <si>
    <t>Nguyễn Hải An Phương</t>
  </si>
  <si>
    <t>Trần Anh Quân</t>
  </si>
  <si>
    <t>40</t>
  </si>
  <si>
    <t>40,5BP</t>
  </si>
  <si>
    <t>40,8BP</t>
  </si>
  <si>
    <t>40BP</t>
  </si>
  <si>
    <t>39,5BP</t>
  </si>
  <si>
    <t>Thái Hoàng Quân</t>
  </si>
  <si>
    <t>12/04/2018</t>
  </si>
  <si>
    <t>19,3</t>
  </si>
  <si>
    <t>112</t>
  </si>
  <si>
    <t>Nguyễn Võ Minh Thư</t>
  </si>
  <si>
    <t>30,9</t>
  </si>
  <si>
    <t>30,9BP</t>
  </si>
  <si>
    <t>28,4A</t>
  </si>
  <si>
    <t>Nguyễn Ngọc Mỹ Tiên</t>
  </si>
  <si>
    <t>16,5</t>
  </si>
  <si>
    <t>114</t>
  </si>
  <si>
    <t>Nguyễn Hữu Toàn</t>
  </si>
  <si>
    <t>01/09/2018</t>
  </si>
  <si>
    <t>Trần Bá Uy</t>
  </si>
  <si>
    <t>05/06/2018</t>
  </si>
  <si>
    <t>Lương Thị Hồng Vân</t>
  </si>
  <si>
    <t>16,8</t>
  </si>
  <si>
    <t>Lê Tường Vy</t>
  </si>
  <si>
    <t>10/10/2018</t>
  </si>
  <si>
    <t>Nguyễn Phan Bảo Vy</t>
  </si>
  <si>
    <t>29</t>
  </si>
  <si>
    <t>26,8A</t>
  </si>
  <si>
    <t>Kha Vy</t>
  </si>
  <si>
    <t>13/12/2018</t>
  </si>
  <si>
    <t>27</t>
  </si>
  <si>
    <t>22/3/2018</t>
  </si>
  <si>
    <t>Nguyễn Hoàng Gia Phúc</t>
  </si>
  <si>
    <t>Nguyễn Lưu Vân</t>
  </si>
  <si>
    <t>Nguyễn Thị Mỹ Duyên</t>
  </si>
  <si>
    <t>LỚP : Lá 4</t>
  </si>
  <si>
    <t>Đinh Ngọc Yến An</t>
  </si>
  <si>
    <t>Đặng Gia Bảo</t>
  </si>
  <si>
    <t>09/9/2018</t>
  </si>
  <si>
    <t>Trần Thiên Bảo</t>
  </si>
  <si>
    <t>13/8/2018</t>
  </si>
  <si>
    <t>Đỗ Đình Bảo</t>
  </si>
  <si>
    <t>36BP</t>
  </si>
  <si>
    <t>35BP</t>
  </si>
  <si>
    <t>Nguyễn Lê Bảo Châu</t>
  </si>
  <si>
    <t>15/8/2018</t>
  </si>
  <si>
    <t>Phạm Hải Đăng</t>
  </si>
  <si>
    <t>19/5/2018</t>
  </si>
  <si>
    <t>26,8BP</t>
  </si>
  <si>
    <t>25,8BP</t>
  </si>
  <si>
    <t>26A</t>
  </si>
  <si>
    <t>Phạm Hoài Bảo Hân</t>
  </si>
  <si>
    <t>24/02/2018</t>
  </si>
  <si>
    <t>Trần Lê Quang Khải</t>
  </si>
  <si>
    <t>27/12/2018</t>
  </si>
  <si>
    <t>22,8A</t>
  </si>
  <si>
    <t>23,2A</t>
  </si>
  <si>
    <t>24,2A</t>
  </si>
  <si>
    <t>24,5A</t>
  </si>
  <si>
    <t>Võ Khánh Khoa</t>
  </si>
  <si>
    <t>20/5/2018</t>
  </si>
  <si>
    <t>Trần Tuấn Minh Khôi</t>
  </si>
  <si>
    <t>14/3/2018</t>
  </si>
  <si>
    <t>Trần Phúc Khôi</t>
  </si>
  <si>
    <t>21/3/2018</t>
  </si>
  <si>
    <t>Nguyễn Thiên Kim</t>
  </si>
  <si>
    <t>20/8/2018</t>
  </si>
  <si>
    <t>13/9/2018</t>
  </si>
  <si>
    <t>Phan Võ Phúc Lâm</t>
  </si>
  <si>
    <t>24/9/2018</t>
  </si>
  <si>
    <t>Đỗ Ngọc Trúc Linh</t>
  </si>
  <si>
    <t>Nguyễn Thắng Phúc Lộc</t>
  </si>
  <si>
    <t>Nguyễn Ngọc Bảo Long</t>
  </si>
  <si>
    <t>01/6/2018</t>
  </si>
  <si>
    <t>34,5BP</t>
  </si>
  <si>
    <t>35,5BP</t>
  </si>
  <si>
    <t>Nguyễn Hồng Tuệ Mẫn</t>
  </si>
  <si>
    <t>12/02/2018</t>
  </si>
  <si>
    <t>Nguyễn Quang Minh</t>
  </si>
  <si>
    <t>36,4BP</t>
  </si>
  <si>
    <t>36,5BP</t>
  </si>
  <si>
    <t>37BP</t>
  </si>
  <si>
    <t>Võ Hải My</t>
  </si>
  <si>
    <t>23/05/2018</t>
  </si>
  <si>
    <t>Phạm Thành Nghĩa</t>
  </si>
  <si>
    <t>30/5/2018</t>
  </si>
  <si>
    <t>Lê Thị Kim Ngọc</t>
  </si>
  <si>
    <t>Nguyễn Lê Lộc Phát</t>
  </si>
  <si>
    <t>17/9/2018</t>
  </si>
  <si>
    <t>113</t>
  </si>
  <si>
    <t>Nguyễn Hoàng Phúc</t>
  </si>
  <si>
    <t>08/6/2018</t>
  </si>
  <si>
    <t>15,7</t>
  </si>
  <si>
    <t>110</t>
  </si>
  <si>
    <t>Ngô Tùng Quân</t>
  </si>
  <si>
    <t>24/07/2018</t>
  </si>
  <si>
    <t>Dương Nguyễn Nhật Quang</t>
  </si>
  <si>
    <t>16/01/2018</t>
  </si>
  <si>
    <t>Mai Gia Qúy</t>
  </si>
  <si>
    <t>18/8/2018</t>
  </si>
  <si>
    <t>Đỗ Khả Quyên</t>
  </si>
  <si>
    <t>Nguyễn Minh Thắng</t>
  </si>
  <si>
    <t>01/05/2018</t>
  </si>
  <si>
    <t>33</t>
  </si>
  <si>
    <t>36,7BP</t>
  </si>
  <si>
    <t>Vi Lê Thiên Thanh</t>
  </si>
  <si>
    <t>05/4/2018</t>
  </si>
  <si>
    <t>20,6</t>
  </si>
  <si>
    <t>Phạm Minh Thư</t>
  </si>
  <si>
    <t>10/9/2018</t>
  </si>
  <si>
    <t>Phan Diệp Sơn Trà</t>
  </si>
  <si>
    <t>05/6/2018</t>
  </si>
  <si>
    <t>Nguyễn Bảo Trúc</t>
  </si>
  <si>
    <t>Huỳnh Phương Uyên</t>
  </si>
  <si>
    <t>29/7/2018</t>
  </si>
  <si>
    <t>Mai Ngọc Phi Yến</t>
  </si>
  <si>
    <t>22/09/2018</t>
  </si>
  <si>
    <t>14</t>
  </si>
  <si>
    <t>Nguyễn Huỳnh Như Tâm</t>
  </si>
  <si>
    <t>12/03/2018</t>
  </si>
  <si>
    <t>Trần Kim Hiền</t>
  </si>
  <si>
    <t>Võ Thị Kim Thoa</t>
  </si>
  <si>
    <t>PHÒNG GIÁO DỤC &amp; ĐÀO TẠO HUYỆN HÓC MÔN</t>
  </si>
  <si>
    <t>CỘNG HÒA XÃ HỘI CHỦ NGHĨA VIỆT NAM</t>
  </si>
  <si>
    <t>TRƯỜNG:     MẦM NON BÉ NGOAN</t>
  </si>
  <si>
    <t>Độc lập - Tự do - Hạnh phúc</t>
  </si>
  <si>
    <r>
      <rPr>
        <b/>
        <sz val="12"/>
        <color theme="1"/>
        <rFont val="Times New Roman"/>
      </rPr>
      <t>SỐ ĐiỆN THOẠI:</t>
    </r>
    <r>
      <rPr>
        <sz val="12"/>
        <color theme="1"/>
        <rFont val="Times New Roman"/>
      </rPr>
      <t xml:space="preserve"> 028.38910.345</t>
    </r>
  </si>
  <si>
    <t>Địa chỉ Email: ...........................................................................</t>
  </si>
  <si>
    <t xml:space="preserve"> BÁO CÁO KẾT QUẢ CÂN, ĐO KHỐI NHÀ TRẺ - MẪU GIÁO</t>
  </si>
  <si>
    <t>Năm học: 2023 - 2024 (Sử dụng cho cả năm học 2023-2024)</t>
  </si>
  <si>
    <t>Độ tuổi</t>
  </si>
  <si>
    <t>Tổng số 
trẻ</t>
  </si>
  <si>
    <t>Trong đó HS nữ</t>
  </si>
  <si>
    <t>Bình thường
(A)</t>
  </si>
  <si>
    <t>Thừa cân- béo phì</t>
  </si>
  <si>
    <t xml:space="preserve">Suy dinh dưỡng </t>
  </si>
  <si>
    <t>Tổng cộng SDD</t>
  </si>
  <si>
    <t>Gồm</t>
  </si>
  <si>
    <t xml:space="preserve">Trong đó </t>
  </si>
  <si>
    <t>Kênh B</t>
  </si>
  <si>
    <t>Kênh C</t>
  </si>
  <si>
    <t>Kênh D</t>
  </si>
  <si>
    <t>SDD thấp còi</t>
  </si>
  <si>
    <t>SDD mãn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</si>
  <si>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</si>
  <si>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</si>
  <si>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</si>
  <si>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</si>
  <si>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</si>
  <si>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</si>
  <si>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</si>
  <si>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</si>
  <si>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</si>
  <si>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</si>
  <si>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6-12th</t>
  </si>
  <si>
    <t>13-18th</t>
  </si>
  <si>
    <t>19-24th</t>
  </si>
  <si>
    <t>25-36</t>
  </si>
  <si>
    <t>TC Nhà trẻ</t>
  </si>
  <si>
    <t xml:space="preserve">Mầm </t>
  </si>
  <si>
    <t>Chồi</t>
  </si>
  <si>
    <t>Lá</t>
  </si>
  <si>
    <t>TCM.Giáo</t>
  </si>
  <si>
    <t>TỔNG
 CỘNG</t>
  </si>
  <si>
    <t>TỈ LỆ</t>
  </si>
  <si>
    <t xml:space="preserve">Ghi chú: </t>
  </si>
  <si>
    <t>(1)= (3)+(4)+(5)</t>
  </si>
  <si>
    <t>(5) = (6)+(7)+(8)</t>
  </si>
  <si>
    <t>Ngày  15 tháng 9 năm 2023</t>
  </si>
  <si>
    <t>Ngày       tháng 12 năm 2023</t>
  </si>
  <si>
    <t>Ngày       tháng 3 năm 2024</t>
  </si>
  <si>
    <t>Hiệu trưởng</t>
  </si>
  <si>
    <t>Tháng 4/2024</t>
  </si>
  <si>
    <t>6-12 th</t>
  </si>
  <si>
    <t>13-18 th</t>
  </si>
  <si>
    <t>19-24 th</t>
  </si>
  <si>
    <t>25-36 th</t>
  </si>
  <si>
    <t>Mầm</t>
  </si>
  <si>
    <t xml:space="preserve">Chồi </t>
  </si>
  <si>
    <t xml:space="preserve">Lá </t>
  </si>
  <si>
    <t xml:space="preserve">TC M. giáo </t>
  </si>
  <si>
    <t>TỔNG CỘNG</t>
  </si>
  <si>
    <t>100%</t>
  </si>
  <si>
    <t>Ngày       tháng 4 năm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</si>
</sst>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[$-1010000]d/m/yyyy"/>
    <numFmt numFmtId="165" formatCode="0.0"/>
    <numFmt numFmtId="166" formatCode="d\.m"/>
    <numFmt numFmtId="167" formatCode="#,##0.0"/>
    <numFmt numFmtId="168" formatCode="m/d/yy"/>
    <numFmt numFmtId="169" formatCode="_(* #,##0.0_);_(* \(#,##0.0\);_(* &quot;-&quot;??_);_(@_)"/>
    <numFmt numFmtId="170" formatCode="_(* #,##0_);_(* \(#,##0\);_(* &quot;-&quot;??_);_(@_)"/>
    <numFmt numFmtId="171" formatCode="d/m/yyyy"/>
    <numFmt numFmtId="172" formatCode="_(* #,##0.0_);_(* \(#,##0.0\);_(* &quot;-&quot;?_);_(@_)"/>
    <numFmt numFmtId="173" formatCode="0.0%"/>
  </numFmts>
  <fonts count="35">
    <font>
      <sz val="11"/>
      <color rgb="FF000000"/>
      <name val="Times New Roman"/>
      <scheme val="minor"/>
    </font>
    <font>
      <b/>
      <sz val="11"/>
      <color theme="1"/>
      <name val="Times New Roman"/>
    </font>
    <font>
      <sz val="11"/>
      <color theme="1"/>
      <name val="Times New Roman"/>
    </font>
    <font>
      <sz val="11"/>
      <color rgb="FF000000"/>
      <name val="Times New Roman"/>
    </font>
    <font>
      <u/>
      <sz val="11"/>
      <color theme="1"/>
      <name val="Times New Roman"/>
    </font>
    <font>
      <u/>
      <sz val="11"/>
      <color theme="1"/>
      <name val="Times New Roman"/>
    </font>
    <font>
      <u/>
      <sz val="11"/>
      <color theme="1"/>
      <name val="Times New Roman"/>
    </font>
    <font>
      <sz val="11"/>
      <name val="Times New Roman"/>
    </font>
    <font>
      <sz val="11"/>
      <color rgb="FFFF0000"/>
      <name val="Times New Roman"/>
    </font>
    <font>
      <u/>
      <sz val="11"/>
      <color theme="1"/>
      <name val="Times New Roman"/>
    </font>
    <font>
      <sz val="12"/>
      <color theme="1"/>
      <name val="Times New Roman"/>
    </font>
    <font>
      <sz val="12"/>
      <color rgb="FF000000"/>
      <name val="Times New Roman"/>
    </font>
    <font>
      <b/>
      <sz val="11"/>
      <color rgb="FF000000"/>
      <name val="Times New Roman"/>
    </font>
    <font>
      <b/>
      <sz val="11"/>
      <color rgb="FFFF0000"/>
      <name val="Times New Roman"/>
    </font>
    <font>
      <sz val="11"/>
      <color rgb="FF008000"/>
      <name val="Times New Roman"/>
    </font>
    <font>
      <sz val="11"/>
      <color theme="1"/>
      <name val="Times New Roman"/>
      <scheme val="minor"/>
    </font>
    <font>
      <u/>
      <sz val="11"/>
      <color theme="1"/>
      <name val="Times New Roman"/>
    </font>
    <font>
      <b/>
      <sz val="12"/>
      <color theme="1"/>
      <name val="Times New Roman"/>
    </font>
    <font>
      <sz val="14"/>
      <color theme="1"/>
      <name val="Times New Roman"/>
    </font>
    <font>
      <sz val="13"/>
      <color theme="1"/>
      <name val="Times New Roman"/>
    </font>
    <font>
      <i/>
      <sz val="11"/>
      <color rgb="FFFF0000"/>
      <name val="Times New Roman"/>
    </font>
    <font>
      <i/>
      <sz val="11"/>
      <color theme="1"/>
      <name val="Times New Roman"/>
    </font>
    <font>
      <sz val="11"/>
      <color rgb="FF000000"/>
      <name val="&quot;Times New Roman&quot;"/>
    </font>
    <font>
      <i/>
      <sz val="11"/>
      <color rgb="FF000000"/>
      <name val="&quot;Times New Roman&quot;"/>
    </font>
    <font>
      <b/>
      <sz val="11"/>
      <color rgb="FF000000"/>
      <name val="&quot;Times New Roman&quot;"/>
    </font>
    <font>
      <b/>
      <u/>
      <sz val="12"/>
      <color theme="1"/>
      <name val="Times New Roman"/>
    </font>
    <font>
      <b/>
      <sz val="14"/>
      <color theme="1"/>
      <name val="Times New Roman"/>
    </font>
    <font>
      <b/>
      <sz val="16"/>
      <color theme="1"/>
      <name val="Times New Roman"/>
    </font>
    <font>
      <sz val="16"/>
      <color theme="1"/>
      <name val="Times New Roman"/>
    </font>
    <font>
      <sz val="10"/>
      <color theme="1"/>
      <name val="Times New Roman"/>
    </font>
    <font>
      <b/>
      <sz val="8"/>
      <color theme="1"/>
      <name val="Times New Roman"/>
    </font>
    <font>
      <sz val="8"/>
      <color theme="1"/>
      <name val="Times New Roman"/>
    </font>
    <font>
      <b/>
      <sz val="12"/>
      <color rgb="FF000000"/>
      <name val="Times New Roman"/>
    </font>
    <font>
      <b/>
      <sz val="10"/>
      <color theme="1"/>
      <name val="Times New Roman"/>
    </font>
    <font>
      <sz val="14"/>
      <color rgb="FF000000"/>
      <name val="Times New Roman"/>
    </font>
  </fonts>
  <fills count="10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B7B7B7"/>
        <bgColor rgb="FFB7B7B7"/>
      </patternFill>
    </fill>
    <fill>
      <patternFill patternType="solid">
        <fgColor rgb="FFB6DDE8"/>
        <bgColor rgb="FFB6DDE8"/>
      </patternFill>
    </fill>
    <fill>
      <patternFill patternType="solid">
        <fgColor rgb="FFFFFFCC"/>
        <bgColor rgb="FFFFFFCC"/>
      </patternFill>
    </fill>
    <fill>
      <patternFill patternType="solid">
        <fgColor rgb="FFFDE9D9"/>
        <bgColor rgb="FFFDE9D9"/>
      </patternFill>
    </fill>
  </fills>
  <borders count="2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490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0" xfId="0" applyFont="1" applyBorder="1"/>
    <xf numFmtId="164" fontId="2" fillId="0" borderId="10" xfId="0" applyNumberFormat="1" applyFont="1" applyBorder="1" applyAlignment="1">
      <alignment horizontal="center"/>
    </xf>
    <xf numFmtId="164" fontId="2" fillId="0" borderId="10" xfId="0" applyNumberFormat="1" applyFont="1" applyBorder="1"/>
    <xf numFmtId="165" fontId="2" fillId="0" borderId="11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3" fillId="0" borderId="10" xfId="0" applyFont="1" applyBorder="1" applyAlignment="1">
      <alignment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vertical="center"/>
    </xf>
    <xf numFmtId="164" fontId="2" fillId="0" borderId="10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/>
    </xf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/>
    <xf numFmtId="164" fontId="2" fillId="2" borderId="10" xfId="0" applyNumberFormat="1" applyFont="1" applyFill="1" applyBorder="1" applyAlignment="1">
      <alignment horizontal="center"/>
    </xf>
    <xf numFmtId="164" fontId="2" fillId="2" borderId="10" xfId="0" applyNumberFormat="1" applyFont="1" applyFill="1" applyBorder="1"/>
    <xf numFmtId="0" fontId="2" fillId="2" borderId="10" xfId="0" applyFont="1" applyFill="1" applyBorder="1" applyAlignment="1">
      <alignment horizontal="center"/>
    </xf>
    <xf numFmtId="49" fontId="2" fillId="2" borderId="10" xfId="0" applyNumberFormat="1" applyFont="1" applyFill="1" applyBorder="1" applyAlignment="1">
      <alignment horizontal="center"/>
    </xf>
    <xf numFmtId="165" fontId="2" fillId="2" borderId="11" xfId="0" applyNumberFormat="1" applyFont="1" applyFill="1" applyBorder="1" applyAlignment="1">
      <alignment horizontal="center"/>
    </xf>
    <xf numFmtId="49" fontId="2" fillId="2" borderId="10" xfId="0" applyNumberFormat="1" applyFont="1" applyFill="1" applyBorder="1"/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/>
    <xf numFmtId="0" fontId="2" fillId="2" borderId="1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2" fillId="2" borderId="0" xfId="0" applyFont="1" applyFill="1"/>
    <xf numFmtId="0" fontId="2" fillId="0" borderId="10" xfId="0" applyFont="1" applyBorder="1" applyAlignment="1">
      <alignment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49" fontId="2" fillId="0" borderId="10" xfId="0" applyNumberFormat="1" applyFont="1" applyBorder="1" applyAlignment="1"/>
    <xf numFmtId="0" fontId="1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14" fontId="2" fillId="0" borderId="10" xfId="0" applyNumberFormat="1" applyFont="1" applyBorder="1" applyAlignment="1">
      <alignment horizontal="left" vertical="center"/>
    </xf>
    <xf numFmtId="14" fontId="2" fillId="0" borderId="10" xfId="0" quotePrefix="1" applyNumberFormat="1" applyFont="1" applyBorder="1"/>
    <xf numFmtId="0" fontId="2" fillId="0" borderId="10" xfId="0" applyFont="1" applyBorder="1" applyAlignment="1"/>
    <xf numFmtId="14" fontId="2" fillId="0" borderId="10" xfId="0" applyNumberFormat="1" applyFont="1" applyBorder="1" applyAlignment="1">
      <alignment horizontal="left" vertical="center"/>
    </xf>
    <xf numFmtId="14" fontId="2" fillId="0" borderId="10" xfId="0" applyNumberFormat="1" applyFont="1" applyBorder="1"/>
    <xf numFmtId="166" fontId="2" fillId="0" borderId="11" xfId="0" applyNumberFormat="1" applyFont="1" applyBorder="1" applyAlignment="1">
      <alignment horizontal="center"/>
    </xf>
    <xf numFmtId="0" fontId="2" fillId="0" borderId="10" xfId="0" quotePrefix="1" applyFont="1" applyBorder="1" applyAlignment="1"/>
    <xf numFmtId="49" fontId="8" fillId="0" borderId="10" xfId="0" applyNumberFormat="1" applyFont="1" applyBorder="1"/>
    <xf numFmtId="0" fontId="8" fillId="0" borderId="10" xfId="0" applyFont="1" applyBorder="1" applyAlignment="1">
      <alignment horizontal="left"/>
    </xf>
    <xf numFmtId="0" fontId="2" fillId="3" borderId="12" xfId="0" applyFont="1" applyFill="1" applyBorder="1" applyAlignment="1">
      <alignment horizontal="center" vertical="center"/>
    </xf>
    <xf numFmtId="1" fontId="2" fillId="0" borderId="10" xfId="0" applyNumberFormat="1" applyFont="1" applyBorder="1" applyAlignment="1">
      <alignment horizontal="center" vertical="center"/>
    </xf>
    <xf numFmtId="1" fontId="2" fillId="0" borderId="0" xfId="0" applyNumberFormat="1" applyFont="1"/>
    <xf numFmtId="0" fontId="2" fillId="0" borderId="14" xfId="0" applyFont="1" applyBorder="1"/>
    <xf numFmtId="0" fontId="2" fillId="0" borderId="1" xfId="0" applyFont="1" applyBorder="1"/>
    <xf numFmtId="0" fontId="2" fillId="0" borderId="8" xfId="0" applyFont="1" applyBorder="1" applyAlignment="1">
      <alignment horizontal="center"/>
    </xf>
    <xf numFmtId="0" fontId="2" fillId="0" borderId="8" xfId="0" applyFont="1" applyBorder="1"/>
    <xf numFmtId="0" fontId="2" fillId="0" borderId="1" xfId="0" applyFont="1" applyBorder="1" applyAlignment="1">
      <alignment horizontal="left"/>
    </xf>
    <xf numFmtId="165" fontId="2" fillId="0" borderId="15" xfId="0" applyNumberFormat="1" applyFont="1" applyBorder="1" applyAlignment="1">
      <alignment horizontal="left"/>
    </xf>
    <xf numFmtId="0" fontId="2" fillId="0" borderId="11" xfId="0" applyFont="1" applyBorder="1" applyAlignment="1">
      <alignment horizontal="center"/>
    </xf>
    <xf numFmtId="0" fontId="2" fillId="0" borderId="15" xfId="0" applyFont="1" applyBorder="1" applyAlignment="1">
      <alignment horizontal="left"/>
    </xf>
    <xf numFmtId="165" fontId="2" fillId="0" borderId="10" xfId="0" applyNumberFormat="1" applyFont="1" applyBorder="1" applyAlignment="1">
      <alignment horizontal="left"/>
    </xf>
    <xf numFmtId="3" fontId="2" fillId="0" borderId="15" xfId="0" applyNumberFormat="1" applyFont="1" applyBorder="1" applyAlignment="1">
      <alignment horizontal="left"/>
    </xf>
    <xf numFmtId="0" fontId="2" fillId="0" borderId="0" xfId="0" applyFont="1" applyAlignment="1"/>
    <xf numFmtId="167" fontId="2" fillId="0" borderId="15" xfId="0" applyNumberFormat="1" applyFont="1" applyBorder="1" applyAlignment="1">
      <alignment horizontal="left"/>
    </xf>
    <xf numFmtId="0" fontId="2" fillId="4" borderId="10" xfId="0" applyFont="1" applyFill="1" applyBorder="1" applyAlignment="1">
      <alignment horizontal="left"/>
    </xf>
    <xf numFmtId="167" fontId="8" fillId="0" borderId="15" xfId="0" applyNumberFormat="1" applyFont="1" applyBorder="1" applyAlignment="1">
      <alignment horizontal="left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2" fillId="3" borderId="10" xfId="0" applyFont="1" applyFill="1" applyBorder="1" applyAlignment="1">
      <alignment horizontal="left"/>
    </xf>
    <xf numFmtId="0" fontId="2" fillId="0" borderId="10" xfId="0" quotePrefix="1" applyFont="1" applyBorder="1" applyAlignment="1">
      <alignment horizontal="center"/>
    </xf>
    <xf numFmtId="0" fontId="2" fillId="5" borderId="10" xfId="0" applyFont="1" applyFill="1" applyBorder="1"/>
    <xf numFmtId="164" fontId="2" fillId="5" borderId="10" xfId="0" applyNumberFormat="1" applyFont="1" applyFill="1" applyBorder="1" applyAlignment="1">
      <alignment horizontal="center"/>
    </xf>
    <xf numFmtId="165" fontId="2" fillId="5" borderId="15" xfId="0" applyNumberFormat="1" applyFont="1" applyFill="1" applyBorder="1" applyAlignment="1">
      <alignment horizontal="left"/>
    </xf>
    <xf numFmtId="0" fontId="2" fillId="5" borderId="10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left"/>
    </xf>
    <xf numFmtId="165" fontId="2" fillId="5" borderId="11" xfId="0" applyNumberFormat="1" applyFont="1" applyFill="1" applyBorder="1" applyAlignment="1">
      <alignment horizontal="center"/>
    </xf>
    <xf numFmtId="0" fontId="2" fillId="5" borderId="10" xfId="0" applyFont="1" applyFill="1" applyBorder="1" applyAlignment="1">
      <alignment horizontal="left"/>
    </xf>
    <xf numFmtId="0" fontId="2" fillId="5" borderId="15" xfId="0" applyFont="1" applyFill="1" applyBorder="1" applyAlignment="1">
      <alignment horizontal="left"/>
    </xf>
    <xf numFmtId="0" fontId="2" fillId="5" borderId="10" xfId="0" applyFont="1" applyFill="1" applyBorder="1" applyAlignment="1">
      <alignment horizontal="left"/>
    </xf>
    <xf numFmtId="0" fontId="2" fillId="5" borderId="10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left"/>
    </xf>
    <xf numFmtId="0" fontId="1" fillId="5" borderId="10" xfId="0" applyFont="1" applyFill="1" applyBorder="1" applyAlignment="1">
      <alignment horizontal="center"/>
    </xf>
    <xf numFmtId="165" fontId="1" fillId="5" borderId="11" xfId="0" applyNumberFormat="1" applyFont="1" applyFill="1" applyBorder="1" applyAlignment="1">
      <alignment horizontal="center"/>
    </xf>
    <xf numFmtId="0" fontId="2" fillId="5" borderId="0" xfId="0" applyFont="1" applyFill="1"/>
    <xf numFmtId="0" fontId="2" fillId="0" borderId="11" xfId="0" applyFont="1" applyBorder="1" applyAlignment="1">
      <alignment horizontal="left"/>
    </xf>
    <xf numFmtId="165" fontId="2" fillId="2" borderId="15" xfId="0" applyNumberFormat="1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0" fontId="2" fillId="2" borderId="15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center"/>
    </xf>
    <xf numFmtId="165" fontId="1" fillId="2" borderId="11" xfId="0" applyNumberFormat="1" applyFont="1" applyFill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2" fillId="0" borderId="11" xfId="0" applyFont="1" applyBorder="1" applyAlignment="1">
      <alignment horizontal="left" vertical="center"/>
    </xf>
    <xf numFmtId="14" fontId="2" fillId="0" borderId="10" xfId="0" applyNumberFormat="1" applyFont="1" applyBorder="1" applyAlignment="1">
      <alignment horizontal="left"/>
    </xf>
    <xf numFmtId="0" fontId="2" fillId="4" borderId="10" xfId="0" quotePrefix="1" applyFont="1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1" xfId="0" applyFont="1" applyBorder="1" applyAlignment="1">
      <alignment horizontal="left" vertical="center"/>
    </xf>
    <xf numFmtId="14" fontId="2" fillId="0" borderId="10" xfId="0" applyNumberFormat="1" applyFont="1" applyBorder="1" applyAlignment="1">
      <alignment horizontal="left"/>
    </xf>
    <xf numFmtId="0" fontId="2" fillId="4" borderId="10" xfId="0" quotePrefix="1" applyFont="1" applyFill="1" applyBorder="1" applyAlignment="1">
      <alignment horizontal="left"/>
    </xf>
    <xf numFmtId="0" fontId="2" fillId="3" borderId="16" xfId="0" applyFont="1" applyFill="1" applyBorder="1" applyAlignment="1">
      <alignment horizontal="left" vertical="center"/>
    </xf>
    <xf numFmtId="0" fontId="2" fillId="0" borderId="10" xfId="0" quotePrefix="1" applyFont="1" applyBorder="1" applyAlignment="1">
      <alignment horizontal="left"/>
    </xf>
    <xf numFmtId="14" fontId="2" fillId="4" borderId="10" xfId="0" applyNumberFormat="1" applyFont="1" applyFill="1" applyBorder="1" applyAlignment="1">
      <alignment vertical="center"/>
    </xf>
    <xf numFmtId="0" fontId="2" fillId="3" borderId="16" xfId="0" applyFont="1" applyFill="1" applyBorder="1" applyAlignment="1">
      <alignment horizontal="left" vertical="center"/>
    </xf>
    <xf numFmtId="0" fontId="2" fillId="4" borderId="17" xfId="0" applyFont="1" applyFill="1" applyBorder="1" applyAlignment="1">
      <alignment horizontal="left"/>
    </xf>
    <xf numFmtId="0" fontId="2" fillId="4" borderId="17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168" fontId="2" fillId="0" borderId="0" xfId="0" applyNumberFormat="1" applyFont="1"/>
    <xf numFmtId="168" fontId="9" fillId="0" borderId="0" xfId="0" applyNumberFormat="1" applyFont="1"/>
    <xf numFmtId="164" fontId="3" fillId="0" borderId="10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top"/>
    </xf>
    <xf numFmtId="0" fontId="8" fillId="0" borderId="10" xfId="0" applyFont="1" applyBorder="1"/>
    <xf numFmtId="0" fontId="2" fillId="3" borderId="10" xfId="0" applyFont="1" applyFill="1" applyBorder="1" applyAlignment="1">
      <alignment horizontal="left"/>
    </xf>
    <xf numFmtId="0" fontId="1" fillId="0" borderId="10" xfId="0" applyFont="1" applyBorder="1" applyAlignment="1"/>
    <xf numFmtId="164" fontId="3" fillId="4" borderId="10" xfId="0" applyNumberFormat="1" applyFont="1" applyFill="1" applyBorder="1" applyAlignment="1">
      <alignment horizontal="center" vertical="center"/>
    </xf>
    <xf numFmtId="164" fontId="3" fillId="0" borderId="15" xfId="0" applyNumberFormat="1" applyFont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left" vertical="center" wrapText="1"/>
    </xf>
    <xf numFmtId="164" fontId="2" fillId="0" borderId="0" xfId="0" applyNumberFormat="1" applyFont="1" applyAlignment="1">
      <alignment vertical="center"/>
    </xf>
    <xf numFmtId="0" fontId="2" fillId="0" borderId="10" xfId="0" applyFont="1" applyBorder="1" applyAlignment="1">
      <alignment horizontal="left" vertical="center" wrapText="1"/>
    </xf>
    <xf numFmtId="0" fontId="2" fillId="0" borderId="10" xfId="0" quotePrefix="1" applyFont="1" applyBorder="1" applyAlignment="1">
      <alignment horizontal="left" vertical="center" wrapText="1"/>
    </xf>
    <xf numFmtId="0" fontId="2" fillId="3" borderId="10" xfId="0" applyFont="1" applyFill="1" applyBorder="1" applyAlignment="1">
      <alignment horizontal="left" vertical="center"/>
    </xf>
    <xf numFmtId="49" fontId="3" fillId="4" borderId="10" xfId="0" applyNumberFormat="1" applyFont="1" applyFill="1" applyBorder="1" applyAlignment="1">
      <alignment horizontal="left" vertical="center"/>
    </xf>
    <xf numFmtId="49" fontId="3" fillId="4" borderId="10" xfId="0" applyNumberFormat="1" applyFont="1" applyFill="1" applyBorder="1" applyAlignment="1">
      <alignment horizontal="left" vertical="center"/>
    </xf>
    <xf numFmtId="14" fontId="2" fillId="4" borderId="10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 vertical="center"/>
    </xf>
    <xf numFmtId="49" fontId="2" fillId="4" borderId="10" xfId="0" applyNumberFormat="1" applyFont="1" applyFill="1" applyBorder="1" applyAlignment="1">
      <alignment vertical="center"/>
    </xf>
    <xf numFmtId="0" fontId="1" fillId="0" borderId="10" xfId="0" applyFont="1" applyBorder="1" applyAlignment="1">
      <alignment horizontal="left"/>
    </xf>
    <xf numFmtId="0" fontId="10" fillId="0" borderId="10" xfId="0" applyFont="1" applyBorder="1"/>
    <xf numFmtId="164" fontId="10" fillId="0" borderId="10" xfId="0" applyNumberFormat="1" applyFont="1" applyBorder="1" applyAlignment="1">
      <alignment horizontal="center"/>
    </xf>
    <xf numFmtId="0" fontId="10" fillId="0" borderId="10" xfId="0" applyFont="1" applyBorder="1" applyAlignment="1">
      <alignment horizontal="left"/>
    </xf>
    <xf numFmtId="0" fontId="11" fillId="0" borderId="10" xfId="0" applyFont="1" applyBorder="1" applyAlignment="1">
      <alignment vertical="center"/>
    </xf>
    <xf numFmtId="164" fontId="11" fillId="0" borderId="10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horizontal="center"/>
    </xf>
    <xf numFmtId="0" fontId="3" fillId="0" borderId="10" xfId="0" applyFont="1" applyBorder="1" applyAlignment="1"/>
    <xf numFmtId="164" fontId="11" fillId="4" borderId="10" xfId="0" applyNumberFormat="1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1" fillId="0" borderId="10" xfId="0" applyFont="1" applyBorder="1" applyAlignment="1">
      <alignment vertical="center" wrapText="1"/>
    </xf>
    <xf numFmtId="164" fontId="11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/>
    </xf>
    <xf numFmtId="165" fontId="2" fillId="0" borderId="10" xfId="0" applyNumberFormat="1" applyFont="1" applyBorder="1" applyAlignment="1">
      <alignment horizontal="center"/>
    </xf>
    <xf numFmtId="0" fontId="2" fillId="5" borderId="10" xfId="0" applyFont="1" applyFill="1" applyBorder="1" applyAlignment="1"/>
    <xf numFmtId="0" fontId="2" fillId="5" borderId="10" xfId="0" quotePrefix="1" applyFont="1" applyFill="1" applyBorder="1" applyAlignment="1"/>
    <xf numFmtId="14" fontId="2" fillId="5" borderId="10" xfId="0" applyNumberFormat="1" applyFont="1" applyFill="1" applyBorder="1" applyAlignment="1">
      <alignment horizontal="left"/>
    </xf>
    <xf numFmtId="165" fontId="2" fillId="5" borderId="10" xfId="0" applyNumberFormat="1" applyFont="1" applyFill="1" applyBorder="1" applyAlignment="1">
      <alignment horizontal="center"/>
    </xf>
    <xf numFmtId="0" fontId="2" fillId="5" borderId="10" xfId="0" quotePrefix="1" applyFont="1" applyFill="1" applyBorder="1" applyAlignment="1">
      <alignment horizontal="left"/>
    </xf>
    <xf numFmtId="0" fontId="2" fillId="0" borderId="11" xfId="0" applyFont="1" applyBorder="1" applyAlignment="1"/>
    <xf numFmtId="14" fontId="2" fillId="0" borderId="15" xfId="0" applyNumberFormat="1" applyFont="1" applyBorder="1" applyAlignment="1">
      <alignment horizontal="left"/>
    </xf>
    <xf numFmtId="0" fontId="2" fillId="0" borderId="15" xfId="0" applyFont="1" applyBorder="1"/>
    <xf numFmtId="0" fontId="2" fillId="0" borderId="15" xfId="0" applyFont="1" applyBorder="1" applyAlignment="1">
      <alignment horizontal="left"/>
    </xf>
    <xf numFmtId="0" fontId="2" fillId="0" borderId="11" xfId="0" applyFont="1" applyBorder="1"/>
    <xf numFmtId="14" fontId="2" fillId="0" borderId="5" xfId="0" applyNumberFormat="1" applyFont="1" applyBorder="1" applyAlignment="1">
      <alignment horizontal="left"/>
    </xf>
    <xf numFmtId="164" fontId="2" fillId="0" borderId="10" xfId="0" applyNumberFormat="1" applyFont="1" applyBorder="1" applyAlignment="1">
      <alignment vertical="center"/>
    </xf>
    <xf numFmtId="165" fontId="2" fillId="0" borderId="10" xfId="0" applyNumberFormat="1" applyFont="1" applyBorder="1" applyAlignment="1">
      <alignment horizontal="left"/>
    </xf>
    <xf numFmtId="0" fontId="13" fillId="0" borderId="10" xfId="0" applyFont="1" applyBorder="1" applyAlignment="1">
      <alignment horizontal="center"/>
    </xf>
    <xf numFmtId="0" fontId="2" fillId="0" borderId="10" xfId="0" applyFont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164" fontId="3" fillId="5" borderId="10" xfId="0" applyNumberFormat="1" applyFont="1" applyFill="1" applyBorder="1" applyAlignment="1">
      <alignment horizontal="center" vertical="center"/>
    </xf>
    <xf numFmtId="0" fontId="1" fillId="5" borderId="10" xfId="0" applyFont="1" applyFill="1" applyBorder="1" applyAlignment="1"/>
    <xf numFmtId="0" fontId="3" fillId="5" borderId="0" xfId="0" applyFont="1" applyFill="1"/>
    <xf numFmtId="14" fontId="2" fillId="0" borderId="10" xfId="0" quotePrefix="1" applyNumberFormat="1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14" fontId="2" fillId="0" borderId="10" xfId="0" quotePrefix="1" applyNumberFormat="1" applyFont="1" applyBorder="1" applyAlignment="1">
      <alignment horizontal="center"/>
    </xf>
    <xf numFmtId="165" fontId="2" fillId="0" borderId="10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 vertical="center"/>
    </xf>
    <xf numFmtId="14" fontId="2" fillId="0" borderId="10" xfId="0" applyNumberFormat="1" applyFont="1" applyBorder="1" applyAlignment="1">
      <alignment horizontal="left" vertical="center"/>
    </xf>
    <xf numFmtId="14" fontId="2" fillId="0" borderId="10" xfId="0" applyNumberFormat="1" applyFont="1" applyBorder="1" applyAlignment="1"/>
    <xf numFmtId="14" fontId="2" fillId="0" borderId="0" xfId="0" applyNumberFormat="1" applyFont="1" applyAlignment="1"/>
    <xf numFmtId="49" fontId="2" fillId="4" borderId="10" xfId="0" applyNumberFormat="1" applyFont="1" applyFill="1" applyBorder="1" applyAlignment="1">
      <alignment horizontal="left" vertical="center"/>
    </xf>
    <xf numFmtId="0" fontId="1" fillId="0" borderId="14" xfId="0" applyFont="1" applyBorder="1"/>
    <xf numFmtId="0" fontId="2" fillId="3" borderId="10" xfId="0" applyFont="1" applyFill="1" applyBorder="1" applyAlignment="1">
      <alignment horizontal="center"/>
    </xf>
    <xf numFmtId="164" fontId="2" fillId="3" borderId="10" xfId="0" applyNumberFormat="1" applyFont="1" applyFill="1" applyBorder="1" applyAlignment="1">
      <alignment horizontal="center" vertical="center"/>
    </xf>
    <xf numFmtId="169" fontId="2" fillId="0" borderId="10" xfId="0" applyNumberFormat="1" applyFont="1" applyBorder="1"/>
    <xf numFmtId="164" fontId="2" fillId="3" borderId="17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8" fillId="0" borderId="0" xfId="0" applyFont="1"/>
    <xf numFmtId="0" fontId="14" fillId="0" borderId="10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169" fontId="3" fillId="0" borderId="10" xfId="0" applyNumberFormat="1" applyFont="1" applyBorder="1" applyAlignment="1">
      <alignment horizontal="left"/>
    </xf>
    <xf numFmtId="0" fontId="3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/>
    </xf>
    <xf numFmtId="0" fontId="2" fillId="0" borderId="0" xfId="0" applyFont="1" applyAlignment="1">
      <alignment horizontal="left" vertical="center"/>
    </xf>
    <xf numFmtId="169" fontId="2" fillId="0" borderId="10" xfId="0" applyNumberFormat="1" applyFont="1" applyBorder="1" applyAlignment="1">
      <alignment horizontal="left"/>
    </xf>
    <xf numFmtId="0" fontId="14" fillId="0" borderId="10" xfId="0" applyFont="1" applyBorder="1"/>
    <xf numFmtId="169" fontId="3" fillId="0" borderId="10" xfId="0" applyNumberFormat="1" applyFont="1" applyBorder="1" applyAlignment="1">
      <alignment horizontal="center"/>
    </xf>
    <xf numFmtId="170" fontId="3" fillId="0" borderId="10" xfId="0" applyNumberFormat="1" applyFont="1" applyBorder="1" applyAlignment="1">
      <alignment horizontal="left"/>
    </xf>
    <xf numFmtId="0" fontId="2" fillId="0" borderId="10" xfId="0" applyFont="1" applyBorder="1" applyAlignment="1">
      <alignment vertical="center"/>
    </xf>
    <xf numFmtId="164" fontId="2" fillId="0" borderId="10" xfId="0" applyNumberFormat="1" applyFont="1" applyBorder="1" applyAlignment="1">
      <alignment horizontal="center" vertical="center"/>
    </xf>
    <xf numFmtId="169" fontId="14" fillId="0" borderId="10" xfId="0" applyNumberFormat="1" applyFont="1" applyBorder="1" applyAlignment="1">
      <alignment horizontal="left"/>
    </xf>
    <xf numFmtId="0" fontId="14" fillId="0" borderId="10" xfId="0" applyFont="1" applyBorder="1" applyAlignment="1">
      <alignment horizontal="center"/>
    </xf>
    <xf numFmtId="0" fontId="1" fillId="0" borderId="13" xfId="0" applyFont="1" applyBorder="1"/>
    <xf numFmtId="0" fontId="2" fillId="0" borderId="10" xfId="0" applyFont="1" applyBorder="1" applyAlignment="1">
      <alignment horizontal="center" vertical="center"/>
    </xf>
    <xf numFmtId="0" fontId="2" fillId="5" borderId="10" xfId="0" applyFont="1" applyFill="1" applyBorder="1" applyAlignment="1">
      <alignment horizontal="left" vertical="center"/>
    </xf>
    <xf numFmtId="164" fontId="2" fillId="5" borderId="10" xfId="0" applyNumberFormat="1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165" fontId="2" fillId="5" borderId="16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6" borderId="10" xfId="0" applyFont="1" applyFill="1" applyBorder="1"/>
    <xf numFmtId="0" fontId="2" fillId="6" borderId="10" xfId="0" applyFont="1" applyFill="1" applyBorder="1" applyAlignment="1">
      <alignment horizontal="left" vertical="center"/>
    </xf>
    <xf numFmtId="164" fontId="2" fillId="6" borderId="10" xfId="0" applyNumberFormat="1" applyFont="1" applyFill="1" applyBorder="1" applyAlignment="1">
      <alignment horizontal="center" vertical="center"/>
    </xf>
    <xf numFmtId="0" fontId="2" fillId="6" borderId="10" xfId="0" quotePrefix="1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165" fontId="2" fillId="6" borderId="11" xfId="0" applyNumberFormat="1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164" fontId="2" fillId="0" borderId="1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vertical="center"/>
    </xf>
    <xf numFmtId="164" fontId="2" fillId="0" borderId="0" xfId="0" applyNumberFormat="1" applyFont="1" applyAlignment="1">
      <alignment horizontal="center" vertical="center"/>
    </xf>
    <xf numFmtId="164" fontId="2" fillId="3" borderId="16" xfId="0" applyNumberFormat="1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171" fontId="2" fillId="0" borderId="10" xfId="0" applyNumberFormat="1" applyFont="1" applyBorder="1" applyAlignment="1">
      <alignment horizontal="center"/>
    </xf>
    <xf numFmtId="0" fontId="2" fillId="0" borderId="5" xfId="0" applyFont="1" applyBorder="1"/>
    <xf numFmtId="170" fontId="2" fillId="0" borderId="0" xfId="0" applyNumberFormat="1" applyFont="1"/>
    <xf numFmtId="0" fontId="1" fillId="0" borderId="14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5" fontId="2" fillId="0" borderId="10" xfId="0" applyNumberFormat="1" applyFont="1" applyBorder="1"/>
    <xf numFmtId="165" fontId="1" fillId="0" borderId="10" xfId="0" applyNumberFormat="1" applyFont="1" applyBorder="1" applyAlignment="1"/>
    <xf numFmtId="166" fontId="2" fillId="0" borderId="10" xfId="0" applyNumberFormat="1" applyFont="1" applyBorder="1" applyAlignment="1">
      <alignment horizontal="center"/>
    </xf>
    <xf numFmtId="165" fontId="2" fillId="3" borderId="10" xfId="0" applyNumberFormat="1" applyFont="1" applyFill="1" applyBorder="1"/>
    <xf numFmtId="0" fontId="2" fillId="5" borderId="10" xfId="0" applyFont="1" applyFill="1" applyBorder="1" applyAlignment="1">
      <alignment horizontal="left" vertical="center"/>
    </xf>
    <xf numFmtId="0" fontId="8" fillId="5" borderId="10" xfId="0" applyFont="1" applyFill="1" applyBorder="1"/>
    <xf numFmtId="165" fontId="2" fillId="5" borderId="10" xfId="0" applyNumberFormat="1" applyFont="1" applyFill="1" applyBorder="1"/>
    <xf numFmtId="166" fontId="2" fillId="0" borderId="15" xfId="0" applyNumberFormat="1" applyFont="1" applyBorder="1" applyAlignment="1">
      <alignment horizontal="left"/>
    </xf>
    <xf numFmtId="0" fontId="2" fillId="2" borderId="10" xfId="0" applyFont="1" applyFill="1" applyBorder="1" applyAlignment="1">
      <alignment horizontal="left" vertical="center"/>
    </xf>
    <xf numFmtId="164" fontId="2" fillId="2" borderId="10" xfId="0" applyNumberFormat="1" applyFont="1" applyFill="1" applyBorder="1" applyAlignment="1">
      <alignment horizontal="center" vertical="center"/>
    </xf>
    <xf numFmtId="165" fontId="2" fillId="2" borderId="10" xfId="0" applyNumberFormat="1" applyFont="1" applyFill="1" applyBorder="1"/>
    <xf numFmtId="165" fontId="2" fillId="0" borderId="10" xfId="0" applyNumberFormat="1" applyFont="1" applyBorder="1" applyAlignment="1"/>
    <xf numFmtId="0" fontId="2" fillId="2" borderId="11" xfId="0" applyFont="1" applyFill="1" applyBorder="1" applyAlignment="1">
      <alignment horizontal="center"/>
    </xf>
    <xf numFmtId="166" fontId="2" fillId="2" borderId="15" xfId="0" applyNumberFormat="1" applyFont="1" applyFill="1" applyBorder="1" applyAlignment="1">
      <alignment horizontal="left"/>
    </xf>
    <xf numFmtId="14" fontId="2" fillId="2" borderId="10" xfId="0" applyNumberFormat="1" applyFont="1" applyFill="1" applyBorder="1" applyAlignment="1">
      <alignment horizontal="left"/>
    </xf>
    <xf numFmtId="14" fontId="2" fillId="2" borderId="10" xfId="0" applyNumberFormat="1" applyFont="1" applyFill="1" applyBorder="1" applyAlignment="1">
      <alignment horizontal="left" vertical="center"/>
    </xf>
    <xf numFmtId="0" fontId="1" fillId="2" borderId="10" xfId="0" applyFont="1" applyFill="1" applyBorder="1" applyAlignment="1"/>
    <xf numFmtId="171" fontId="2" fillId="3" borderId="10" xfId="0" applyNumberFormat="1" applyFont="1" applyFill="1" applyBorder="1" applyAlignment="1">
      <alignment horizontal="left" vertical="center"/>
    </xf>
    <xf numFmtId="0" fontId="2" fillId="0" borderId="10" xfId="0" quotePrefix="1" applyFont="1" applyBorder="1" applyAlignment="1">
      <alignment horizontal="center" vertical="center"/>
    </xf>
    <xf numFmtId="165" fontId="8" fillId="0" borderId="10" xfId="0" applyNumberFormat="1" applyFont="1" applyBorder="1"/>
    <xf numFmtId="14" fontId="2" fillId="0" borderId="10" xfId="0" applyNumberFormat="1" applyFont="1" applyBorder="1" applyAlignment="1"/>
    <xf numFmtId="0" fontId="2" fillId="3" borderId="10" xfId="0" applyFont="1" applyFill="1" applyBorder="1"/>
    <xf numFmtId="1" fontId="2" fillId="0" borderId="10" xfId="0" applyNumberFormat="1" applyFont="1" applyBorder="1" applyAlignment="1">
      <alignment horizontal="left"/>
    </xf>
    <xf numFmtId="1" fontId="2" fillId="0" borderId="10" xfId="0" applyNumberFormat="1" applyFont="1" applyBorder="1" applyAlignment="1">
      <alignment horizontal="center"/>
    </xf>
    <xf numFmtId="0" fontId="3" fillId="2" borderId="10" xfId="0" applyFont="1" applyFill="1" applyBorder="1"/>
    <xf numFmtId="164" fontId="3" fillId="2" borderId="10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165" fontId="3" fillId="2" borderId="10" xfId="0" applyNumberFormat="1" applyFont="1" applyFill="1" applyBorder="1" applyAlignment="1">
      <alignment horizontal="center"/>
    </xf>
    <xf numFmtId="165" fontId="3" fillId="2" borderId="11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left"/>
    </xf>
    <xf numFmtId="165" fontId="3" fillId="2" borderId="10" xfId="0" applyNumberFormat="1" applyFont="1" applyFill="1" applyBorder="1" applyAlignment="1">
      <alignment horizontal="left"/>
    </xf>
    <xf numFmtId="0" fontId="12" fillId="2" borderId="10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/>
    </xf>
    <xf numFmtId="1" fontId="3" fillId="2" borderId="10" xfId="0" applyNumberFormat="1" applyFont="1" applyFill="1" applyBorder="1" applyAlignment="1">
      <alignment horizontal="left"/>
    </xf>
    <xf numFmtId="1" fontId="3" fillId="2" borderId="10" xfId="0" applyNumberFormat="1" applyFont="1" applyFill="1" applyBorder="1" applyAlignment="1">
      <alignment horizontal="center"/>
    </xf>
    <xf numFmtId="0" fontId="3" fillId="2" borderId="0" xfId="0" applyFont="1" applyFill="1"/>
    <xf numFmtId="0" fontId="2" fillId="3" borderId="10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horizontal="center"/>
    </xf>
    <xf numFmtId="165" fontId="2" fillId="2" borderId="10" xfId="0" applyNumberFormat="1" applyFont="1" applyFill="1" applyBorder="1" applyAlignment="1">
      <alignment horizontal="left"/>
    </xf>
    <xf numFmtId="1" fontId="2" fillId="2" borderId="10" xfId="0" applyNumberFormat="1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1" fontId="2" fillId="2" borderId="10" xfId="0" applyNumberFormat="1" applyFont="1" applyFill="1" applyBorder="1" applyAlignment="1">
      <alignment horizontal="center"/>
    </xf>
    <xf numFmtId="1" fontId="2" fillId="0" borderId="10" xfId="0" applyNumberFormat="1" applyFont="1" applyBorder="1" applyAlignment="1">
      <alignment horizontal="left"/>
    </xf>
    <xf numFmtId="14" fontId="2" fillId="0" borderId="10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0" fontId="2" fillId="2" borderId="10" xfId="0" quotePrefix="1" applyFont="1" applyFill="1" applyBorder="1" applyAlignment="1"/>
    <xf numFmtId="165" fontId="1" fillId="2" borderId="10" xfId="0" applyNumberFormat="1" applyFont="1" applyFill="1" applyBorder="1" applyAlignment="1">
      <alignment horizontal="left"/>
    </xf>
    <xf numFmtId="0" fontId="15" fillId="0" borderId="0" xfId="0" applyFont="1" applyAlignment="1"/>
    <xf numFmtId="0" fontId="2" fillId="0" borderId="4" xfId="0" applyFont="1" applyBorder="1"/>
    <xf numFmtId="168" fontId="1" fillId="0" borderId="0" xfId="0" applyNumberFormat="1" applyFont="1" applyAlignment="1">
      <alignment horizontal="left"/>
    </xf>
    <xf numFmtId="168" fontId="16" fillId="0" borderId="0" xfId="0" applyNumberFormat="1" applyFont="1" applyAlignment="1">
      <alignment horizontal="left"/>
    </xf>
    <xf numFmtId="164" fontId="8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left"/>
    </xf>
    <xf numFmtId="0" fontId="2" fillId="0" borderId="0" xfId="0" applyFont="1" applyAlignment="1">
      <alignment horizontal="center" vertical="center"/>
    </xf>
    <xf numFmtId="49" fontId="2" fillId="3" borderId="10" xfId="0" applyNumberFormat="1" applyFont="1" applyFill="1" applyBorder="1" applyAlignment="1">
      <alignment horizontal="left" vertical="center"/>
    </xf>
    <xf numFmtId="49" fontId="2" fillId="3" borderId="10" xfId="0" applyNumberFormat="1" applyFont="1" applyFill="1" applyBorder="1" applyAlignment="1">
      <alignment horizontal="left" vertical="center"/>
    </xf>
    <xf numFmtId="0" fontId="2" fillId="0" borderId="10" xfId="0" quotePrefix="1" applyFont="1" applyBorder="1" applyAlignment="1">
      <alignment vertical="center"/>
    </xf>
    <xf numFmtId="164" fontId="2" fillId="3" borderId="20" xfId="0" applyNumberFormat="1" applyFont="1" applyFill="1" applyBorder="1" applyAlignment="1">
      <alignment horizontal="center" vertical="center"/>
    </xf>
    <xf numFmtId="0" fontId="2" fillId="0" borderId="10" xfId="0" quotePrefix="1" applyFont="1" applyBorder="1" applyAlignment="1">
      <alignment horizontal="left" vertical="center"/>
    </xf>
    <xf numFmtId="165" fontId="2" fillId="0" borderId="11" xfId="0" applyNumberFormat="1" applyFont="1" applyBorder="1" applyAlignment="1">
      <alignment horizontal="left"/>
    </xf>
    <xf numFmtId="14" fontId="2" fillId="3" borderId="10" xfId="0" applyNumberFormat="1" applyFont="1" applyFill="1" applyBorder="1" applyAlignment="1">
      <alignment horizontal="left" vertical="center"/>
    </xf>
    <xf numFmtId="168" fontId="2" fillId="0" borderId="0" xfId="0" applyNumberFormat="1" applyFont="1" applyAlignment="1">
      <alignment horizontal="left"/>
    </xf>
    <xf numFmtId="1" fontId="2" fillId="0" borderId="0" xfId="0" applyNumberFormat="1" applyFont="1" applyAlignment="1"/>
    <xf numFmtId="49" fontId="3" fillId="4" borderId="10" xfId="0" applyNumberFormat="1" applyFont="1" applyFill="1" applyBorder="1" applyAlignment="1">
      <alignment horizontal="center"/>
    </xf>
    <xf numFmtId="165" fontId="1" fillId="0" borderId="10" xfId="0" applyNumberFormat="1" applyFont="1" applyBorder="1" applyAlignment="1">
      <alignment horizontal="left"/>
    </xf>
    <xf numFmtId="49" fontId="2" fillId="0" borderId="10" xfId="0" applyNumberFormat="1" applyFont="1" applyBorder="1" applyAlignment="1">
      <alignment horizontal="center" vertical="center"/>
    </xf>
    <xf numFmtId="172" fontId="2" fillId="0" borderId="10" xfId="0" applyNumberFormat="1" applyFont="1" applyBorder="1" applyAlignment="1">
      <alignment horizontal="center"/>
    </xf>
    <xf numFmtId="0" fontId="3" fillId="2" borderId="10" xfId="0" applyFont="1" applyFill="1" applyBorder="1" applyAlignment="1">
      <alignment vertical="center"/>
    </xf>
    <xf numFmtId="14" fontId="2" fillId="2" borderId="10" xfId="0" applyNumberFormat="1" applyFont="1" applyFill="1" applyBorder="1" applyAlignment="1">
      <alignment horizontal="center"/>
    </xf>
    <xf numFmtId="0" fontId="2" fillId="2" borderId="10" xfId="0" quotePrefix="1" applyFont="1" applyFill="1" applyBorder="1" applyAlignment="1">
      <alignment horizontal="center" vertical="center"/>
    </xf>
    <xf numFmtId="172" fontId="2" fillId="2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3" fillId="0" borderId="10" xfId="0" applyFont="1" applyBorder="1" applyAlignment="1">
      <alignment vertical="center"/>
    </xf>
    <xf numFmtId="14" fontId="2" fillId="0" borderId="10" xfId="0" applyNumberFormat="1" applyFont="1" applyBorder="1" applyAlignment="1">
      <alignment horizontal="center"/>
    </xf>
    <xf numFmtId="14" fontId="2" fillId="0" borderId="10" xfId="0" applyNumberFormat="1" applyFont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0" fontId="2" fillId="0" borderId="19" xfId="0" applyFont="1" applyBorder="1" applyAlignment="1"/>
    <xf numFmtId="14" fontId="2" fillId="3" borderId="10" xfId="0" applyNumberFormat="1" applyFont="1" applyFill="1" applyBorder="1" applyAlignment="1">
      <alignment horizontal="center" vertical="center"/>
    </xf>
    <xf numFmtId="171" fontId="3" fillId="4" borderId="10" xfId="0" applyNumberFormat="1" applyFont="1" applyFill="1" applyBorder="1" applyAlignment="1">
      <alignment horizontal="center"/>
    </xf>
    <xf numFmtId="165" fontId="2" fillId="0" borderId="11" xfId="0" applyNumberFormat="1" applyFont="1" applyBorder="1" applyAlignment="1">
      <alignment horizontal="center"/>
    </xf>
    <xf numFmtId="0" fontId="2" fillId="0" borderId="19" xfId="0" applyFont="1" applyBorder="1"/>
    <xf numFmtId="14" fontId="3" fillId="4" borderId="10" xfId="0" applyNumberFormat="1" applyFont="1" applyFill="1" applyBorder="1" applyAlignment="1">
      <alignment horizontal="center"/>
    </xf>
    <xf numFmtId="1" fontId="2" fillId="0" borderId="10" xfId="0" applyNumberFormat="1" applyFont="1" applyBorder="1" applyAlignment="1">
      <alignment horizontal="center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5" borderId="15" xfId="0" applyNumberFormat="1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1" fontId="2" fillId="5" borderId="10" xfId="0" applyNumberFormat="1" applyFont="1" applyFill="1" applyBorder="1" applyAlignment="1">
      <alignment horizontal="center"/>
    </xf>
    <xf numFmtId="165" fontId="1" fillId="0" borderId="10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7" xfId="0" applyFont="1" applyBorder="1"/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8" fillId="0" borderId="0" xfId="0" applyFont="1"/>
    <xf numFmtId="0" fontId="2" fillId="5" borderId="1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left"/>
    </xf>
    <xf numFmtId="0" fontId="18" fillId="5" borderId="0" xfId="0" applyFont="1" applyFill="1" applyAlignment="1">
      <alignment horizontal="left"/>
    </xf>
    <xf numFmtId="0" fontId="18" fillId="5" borderId="0" xfId="0" applyFont="1" applyFill="1"/>
    <xf numFmtId="14" fontId="2" fillId="3" borderId="10" xfId="0" applyNumberFormat="1" applyFont="1" applyFill="1" applyBorder="1" applyAlignment="1">
      <alignment horizontal="center" vertical="center"/>
    </xf>
    <xf numFmtId="14" fontId="2" fillId="3" borderId="10" xfId="0" applyNumberFormat="1" applyFont="1" applyFill="1" applyBorder="1" applyAlignment="1">
      <alignment horizontal="center" vertical="center"/>
    </xf>
    <xf numFmtId="171" fontId="2" fillId="0" borderId="10" xfId="0" applyNumberFormat="1" applyFont="1" applyBorder="1" applyAlignment="1">
      <alignment vertical="center"/>
    </xf>
    <xf numFmtId="171" fontId="2" fillId="0" borderId="10" xfId="0" applyNumberFormat="1" applyFont="1" applyBorder="1" applyAlignment="1"/>
    <xf numFmtId="49" fontId="2" fillId="0" borderId="10" xfId="0" quotePrefix="1" applyNumberFormat="1" applyFont="1" applyBorder="1" applyAlignment="1">
      <alignment horizontal="center" vertical="center"/>
    </xf>
    <xf numFmtId="0" fontId="10" fillId="0" borderId="0" xfId="0" applyFo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/>
    <xf numFmtId="0" fontId="18" fillId="0" borderId="10" xfId="0" applyFont="1" applyBorder="1"/>
    <xf numFmtId="0" fontId="18" fillId="0" borderId="15" xfId="0" applyFont="1" applyBorder="1" applyAlignment="1">
      <alignment horizontal="center"/>
    </xf>
    <xf numFmtId="0" fontId="18" fillId="0" borderId="7" xfId="0" applyFont="1" applyBorder="1"/>
    <xf numFmtId="0" fontId="18" fillId="0" borderId="11" xfId="0" applyFont="1" applyBorder="1"/>
    <xf numFmtId="0" fontId="20" fillId="0" borderId="10" xfId="0" applyFont="1" applyBorder="1" applyAlignment="1">
      <alignment horizontal="left"/>
    </xf>
    <xf numFmtId="0" fontId="2" fillId="2" borderId="10" xfId="0" applyFont="1" applyFill="1" applyBorder="1" applyAlignment="1">
      <alignment vertical="center"/>
    </xf>
    <xf numFmtId="0" fontId="20" fillId="2" borderId="10" xfId="0" applyFont="1" applyFill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1" fillId="0" borderId="10" xfId="0" applyFont="1" applyBorder="1" applyAlignment="1">
      <alignment horizontal="left"/>
    </xf>
    <xf numFmtId="0" fontId="21" fillId="0" borderId="10" xfId="0" applyFont="1" applyBorder="1" applyAlignment="1">
      <alignment horizontal="left"/>
    </xf>
    <xf numFmtId="49" fontId="2" fillId="0" borderId="15" xfId="0" applyNumberFormat="1" applyFont="1" applyBorder="1" applyAlignment="1">
      <alignment horizontal="left" vertical="center"/>
    </xf>
    <xf numFmtId="14" fontId="2" fillId="0" borderId="10" xfId="0" applyNumberFormat="1" applyFont="1" applyBorder="1" applyAlignment="1"/>
    <xf numFmtId="0" fontId="22" fillId="0" borderId="10" xfId="0" applyFont="1" applyBorder="1" applyAlignment="1">
      <alignment horizontal="center"/>
    </xf>
    <xf numFmtId="0" fontId="22" fillId="0" borderId="15" xfId="0" applyFont="1" applyBorder="1" applyAlignment="1">
      <alignment horizontal="right"/>
    </xf>
    <xf numFmtId="0" fontId="20" fillId="0" borderId="10" xfId="0" applyFont="1" applyBorder="1"/>
    <xf numFmtId="0" fontId="22" fillId="0" borderId="10" xfId="0" applyFont="1" applyBorder="1" applyAlignment="1">
      <alignment horizontal="right"/>
    </xf>
    <xf numFmtId="0" fontId="22" fillId="0" borderId="9" xfId="0" applyFont="1" applyBorder="1" applyAlignment="1">
      <alignment horizontal="center"/>
    </xf>
    <xf numFmtId="0" fontId="22" fillId="0" borderId="9" xfId="0" applyFont="1" applyBorder="1" applyAlignment="1">
      <alignment horizontal="right"/>
    </xf>
    <xf numFmtId="0" fontId="22" fillId="0" borderId="9" xfId="0" applyFont="1" applyBorder="1" applyAlignment="1">
      <alignment horizontal="left"/>
    </xf>
    <xf numFmtId="0" fontId="23" fillId="0" borderId="9" xfId="0" applyFont="1" applyBorder="1" applyAlignment="1">
      <alignment horizontal="left"/>
    </xf>
    <xf numFmtId="49" fontId="2" fillId="5" borderId="15" xfId="0" applyNumberFormat="1" applyFont="1" applyFill="1" applyBorder="1" applyAlignment="1">
      <alignment horizontal="left" vertical="center"/>
    </xf>
    <xf numFmtId="0" fontId="22" fillId="5" borderId="9" xfId="0" applyFont="1" applyFill="1" applyBorder="1" applyAlignment="1"/>
    <xf numFmtId="0" fontId="24" fillId="5" borderId="9" xfId="0" applyFont="1" applyFill="1" applyBorder="1" applyAlignment="1"/>
    <xf numFmtId="0" fontId="2" fillId="5" borderId="0" xfId="0" applyFont="1" applyFill="1" applyAlignment="1">
      <alignment horizontal="left"/>
    </xf>
    <xf numFmtId="0" fontId="2" fillId="3" borderId="10" xfId="0" applyFont="1" applyFill="1" applyBorder="1" applyAlignment="1"/>
    <xf numFmtId="0" fontId="2" fillId="0" borderId="10" xfId="0" quotePrefix="1" applyFont="1" applyBorder="1" applyAlignment="1">
      <alignment horizontal="left"/>
    </xf>
    <xf numFmtId="0" fontId="3" fillId="0" borderId="0" xfId="0" applyFont="1" applyAlignment="1">
      <alignment horizontal="center"/>
    </xf>
    <xf numFmtId="49" fontId="2" fillId="0" borderId="4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/>
    <xf numFmtId="165" fontId="2" fillId="0" borderId="2" xfId="0" applyNumberFormat="1" applyFont="1" applyBorder="1"/>
    <xf numFmtId="0" fontId="17" fillId="0" borderId="0" xfId="0" applyFont="1"/>
    <xf numFmtId="0" fontId="10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7" fillId="0" borderId="0" xfId="0" applyFont="1"/>
    <xf numFmtId="0" fontId="29" fillId="0" borderId="0" xfId="0" applyFont="1"/>
    <xf numFmtId="0" fontId="2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7" borderId="10" xfId="0" quotePrefix="1" applyFont="1" applyFill="1" applyBorder="1" applyAlignment="1">
      <alignment horizontal="center" vertical="center" wrapText="1"/>
    </xf>
    <xf numFmtId="0" fontId="31" fillId="0" borderId="10" xfId="0" quotePrefix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1" fontId="12" fillId="0" borderId="10" xfId="0" applyNumberFormat="1" applyFont="1" applyBorder="1" applyAlignment="1">
      <alignment horizontal="center" vertical="center"/>
    </xf>
    <xf numFmtId="9" fontId="3" fillId="0" borderId="10" xfId="0" applyNumberFormat="1" applyFont="1" applyBorder="1" applyAlignment="1">
      <alignment horizontal="center" vertical="center"/>
    </xf>
    <xf numFmtId="173" fontId="3" fillId="0" borderId="10" xfId="0" applyNumberFormat="1" applyFont="1" applyBorder="1" applyAlignment="1">
      <alignment horizontal="center" vertical="center"/>
    </xf>
    <xf numFmtId="10" fontId="3" fillId="0" borderId="10" xfId="0" applyNumberFormat="1" applyFont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 wrapText="1"/>
    </xf>
    <xf numFmtId="0" fontId="10" fillId="3" borderId="17" xfId="0" applyFont="1" applyFill="1" applyBorder="1"/>
    <xf numFmtId="0" fontId="29" fillId="3" borderId="17" xfId="0" applyFont="1" applyFill="1" applyBorder="1"/>
    <xf numFmtId="0" fontId="32" fillId="0" borderId="0" xfId="0" applyFont="1" applyAlignment="1">
      <alignment horizontal="center" wrapText="1"/>
    </xf>
    <xf numFmtId="0" fontId="26" fillId="0" borderId="0" xfId="0" applyFont="1"/>
    <xf numFmtId="0" fontId="10" fillId="0" borderId="24" xfId="0" applyFont="1" applyBorder="1"/>
    <xf numFmtId="0" fontId="29" fillId="0" borderId="25" xfId="0" applyFont="1" applyBorder="1"/>
    <xf numFmtId="0" fontId="29" fillId="0" borderId="24" xfId="0" applyFont="1" applyBorder="1"/>
    <xf numFmtId="0" fontId="29" fillId="0" borderId="25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0" borderId="25" xfId="0" applyFont="1" applyBorder="1" applyAlignment="1">
      <alignment vertical="center"/>
    </xf>
    <xf numFmtId="0" fontId="10" fillId="0" borderId="25" xfId="0" applyFont="1" applyBorder="1"/>
    <xf numFmtId="0" fontId="10" fillId="0" borderId="26" xfId="0" applyFont="1" applyBorder="1"/>
    <xf numFmtId="0" fontId="10" fillId="0" borderId="27" xfId="0" applyFont="1" applyBorder="1"/>
    <xf numFmtId="0" fontId="10" fillId="0" borderId="28" xfId="0" applyFont="1" applyBorder="1"/>
    <xf numFmtId="0" fontId="29" fillId="0" borderId="27" xfId="0" applyFont="1" applyBorder="1"/>
    <xf numFmtId="0" fontId="29" fillId="0" borderId="28" xfId="0" applyFont="1" applyBorder="1"/>
    <xf numFmtId="16" fontId="18" fillId="0" borderId="10" xfId="0" quotePrefix="1" applyNumberFormat="1" applyFont="1" applyBorder="1" applyAlignment="1">
      <alignment horizontal="center" vertical="center"/>
    </xf>
    <xf numFmtId="0" fontId="10" fillId="7" borderId="10" xfId="0" applyFont="1" applyFill="1" applyBorder="1"/>
    <xf numFmtId="0" fontId="31" fillId="0" borderId="10" xfId="0" applyFont="1" applyBorder="1" applyAlignment="1">
      <alignment horizontal="center" vertical="center" wrapText="1"/>
    </xf>
    <xf numFmtId="0" fontId="18" fillId="0" borderId="10" xfId="0" quotePrefix="1" applyFont="1" applyBorder="1" applyAlignment="1">
      <alignment horizontal="center" vertical="center"/>
    </xf>
    <xf numFmtId="1" fontId="10" fillId="7" borderId="10" xfId="0" applyNumberFormat="1" applyFont="1" applyFill="1" applyBorder="1"/>
    <xf numFmtId="1" fontId="10" fillId="0" borderId="10" xfId="0" applyNumberFormat="1" applyFont="1" applyBorder="1"/>
    <xf numFmtId="0" fontId="34" fillId="0" borderId="10" xfId="0" quotePrefix="1" applyFont="1" applyBorder="1" applyAlignment="1">
      <alignment horizontal="center" vertical="center"/>
    </xf>
    <xf numFmtId="1" fontId="10" fillId="0" borderId="10" xfId="0" applyNumberFormat="1" applyFont="1" applyBorder="1" applyAlignment="1"/>
    <xf numFmtId="0" fontId="32" fillId="8" borderId="10" xfId="0" applyFont="1" applyFill="1" applyBorder="1" applyAlignment="1">
      <alignment horizontal="center" vertical="center" wrapText="1"/>
    </xf>
    <xf numFmtId="1" fontId="17" fillId="7" borderId="10" xfId="0" applyNumberFormat="1" applyFont="1" applyFill="1" applyBorder="1"/>
    <xf numFmtId="1" fontId="17" fillId="0" borderId="10" xfId="0" applyNumberFormat="1" applyFont="1" applyBorder="1"/>
    <xf numFmtId="1" fontId="17" fillId="0" borderId="10" xfId="0" applyNumberFormat="1" applyFont="1" applyBorder="1" applyAlignment="1"/>
    <xf numFmtId="0" fontId="33" fillId="0" borderId="0" xfId="0" applyFont="1"/>
    <xf numFmtId="0" fontId="34" fillId="0" borderId="1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17" fillId="9" borderId="10" xfId="0" applyFont="1" applyFill="1" applyBorder="1" applyAlignment="1">
      <alignment horizontal="center" vertical="center" wrapText="1"/>
    </xf>
    <xf numFmtId="165" fontId="10" fillId="7" borderId="10" xfId="0" quotePrefix="1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7" fillId="0" borderId="6" xfId="0" applyFont="1" applyBorder="1"/>
    <xf numFmtId="0" fontId="7" fillId="0" borderId="9" xfId="0" applyFont="1" applyBorder="1"/>
    <xf numFmtId="0" fontId="2" fillId="0" borderId="2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7" fillId="0" borderId="5" xfId="0" applyFont="1" applyBorder="1"/>
    <xf numFmtId="0" fontId="7" fillId="0" borderId="4" xfId="0" applyFont="1" applyBorder="1"/>
    <xf numFmtId="0" fontId="7" fillId="0" borderId="7" xfId="0" applyFont="1" applyBorder="1"/>
    <xf numFmtId="0" fontId="7" fillId="0" borderId="1" xfId="0" applyFont="1" applyBorder="1"/>
    <xf numFmtId="0" fontId="7" fillId="0" borderId="8" xfId="0" applyFont="1" applyBorder="1"/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2" fillId="0" borderId="13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7" fillId="0" borderId="14" xfId="0" applyFont="1" applyBorder="1"/>
    <xf numFmtId="0" fontId="2" fillId="6" borderId="11" xfId="0" applyFont="1" applyFill="1" applyBorder="1" applyAlignment="1">
      <alignment horizontal="center"/>
    </xf>
    <xf numFmtId="0" fontId="7" fillId="0" borderId="19" xfId="0" applyFont="1" applyBorder="1"/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7" fillId="0" borderId="15" xfId="0" applyFont="1" applyBorder="1"/>
    <xf numFmtId="0" fontId="2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11" xfId="0" applyFont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wrapText="1"/>
    </xf>
    <xf numFmtId="0" fontId="18" fillId="0" borderId="21" xfId="0" applyFont="1" applyBorder="1" applyAlignment="1">
      <alignment horizontal="center"/>
    </xf>
    <xf numFmtId="0" fontId="7" fillId="0" borderId="22" xfId="0" applyFont="1" applyBorder="1"/>
    <xf numFmtId="0" fontId="7" fillId="0" borderId="23" xfId="0" applyFont="1" applyBorder="1"/>
    <xf numFmtId="0" fontId="26" fillId="0" borderId="24" xfId="0" applyFont="1" applyBorder="1" applyAlignment="1">
      <alignment horizontal="center"/>
    </xf>
    <xf numFmtId="0" fontId="7" fillId="0" borderId="25" xfId="0" applyFont="1" applyBorder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-19050</xdr:colOff>
      <xdr:row>0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5326950" y="3780000"/>
          <a:ext cx="38100" cy="0"/>
          <a:chOff x="5326950" y="3780000"/>
          <a:chExt cx="38100" cy="0"/>
        </a:xfrm>
      </xdr:grpSpPr>
      <xdr:grpSp>
        <xdr:nvGrpSpPr>
          <xdr:cNvPr id="3" name="Shape 3"/>
          <xdr:cNvGrpSpPr/>
        </xdr:nvGrpSpPr>
        <xdr:grpSpPr>
          <a:xfrm>
            <a:off x="5326950" y="3780000"/>
            <a:ext cx="38100" cy="0"/>
            <a:chOff x="5326950" y="3780000"/>
            <a:chExt cx="2736150" cy="3780000"/>
          </a:xfrm>
        </xdr:grpSpPr>
        <xdr:sp macro="" textlink="">
          <xdr:nvSpPr>
            <xdr:cNvPr id="4" name="Shape 4"/>
            <xdr:cNvSpPr/>
          </xdr:nvSpPr>
          <xdr:spPr>
            <a:xfrm>
              <a:off x="5326950" y="3780000"/>
              <a:ext cx="2736150" cy="3780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5326950" y="3780000"/>
              <a:ext cx="2736150" cy="3780000"/>
              <a:chOff x="2609850" y="0"/>
              <a:chExt cx="2736150" cy="3780000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2609850" y="0"/>
                <a:ext cx="38100" cy="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cxnSp macro="">
            <xdr:nvCxnSpPr>
              <xdr:cNvPr id="7" name="Shape 7"/>
              <xdr:cNvCxnSpPr/>
            </xdr:nvCxnSpPr>
            <xdr:spPr>
              <a:xfrm>
                <a:off x="5346000" y="3780000"/>
                <a:ext cx="0" cy="0"/>
              </a:xfrm>
              <a:prstGeom prst="straightConnector1">
                <a:avLst/>
              </a:prstGeom>
              <a:noFill/>
              <a:ln w="9525" cap="flat" cmpd="sng">
                <a:solidFill>
                  <a:srgbClr val="0000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-19050</xdr:colOff>
      <xdr:row>0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5326950" y="3780000"/>
          <a:ext cx="38100" cy="0"/>
          <a:chOff x="5326950" y="3780000"/>
          <a:chExt cx="38100" cy="0"/>
        </a:xfrm>
      </xdr:grpSpPr>
      <xdr:grpSp>
        <xdr:nvGrpSpPr>
          <xdr:cNvPr id="8" name="Shape 8"/>
          <xdr:cNvGrpSpPr/>
        </xdr:nvGrpSpPr>
        <xdr:grpSpPr>
          <a:xfrm>
            <a:off x="5326950" y="3780000"/>
            <a:ext cx="38100" cy="0"/>
            <a:chOff x="5326950" y="3780000"/>
            <a:chExt cx="2593275" cy="3780000"/>
          </a:xfrm>
        </xdr:grpSpPr>
        <xdr:sp macro="" textlink="">
          <xdr:nvSpPr>
            <xdr:cNvPr id="4" name="Shape 4"/>
            <xdr:cNvSpPr/>
          </xdr:nvSpPr>
          <xdr:spPr>
            <a:xfrm>
              <a:off x="5326950" y="3780000"/>
              <a:ext cx="2593275" cy="3780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" name="Shape 9"/>
            <xdr:cNvGrpSpPr/>
          </xdr:nvGrpSpPr>
          <xdr:grpSpPr>
            <a:xfrm>
              <a:off x="5326950" y="3780000"/>
              <a:ext cx="2593275" cy="3780000"/>
              <a:chOff x="2752725" y="0"/>
              <a:chExt cx="2593275" cy="3780000"/>
            </a:xfrm>
          </xdr:grpSpPr>
          <xdr:sp macro="" textlink="">
            <xdr:nvSpPr>
              <xdr:cNvPr id="10" name="Shape 10"/>
              <xdr:cNvSpPr/>
            </xdr:nvSpPr>
            <xdr:spPr>
              <a:xfrm>
                <a:off x="2752725" y="0"/>
                <a:ext cx="38100" cy="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cxnSp macro="">
            <xdr:nvCxnSpPr>
              <xdr:cNvPr id="11" name="Shape 11"/>
              <xdr:cNvCxnSpPr/>
            </xdr:nvCxnSpPr>
            <xdr:spPr>
              <a:xfrm>
                <a:off x="5346000" y="3780000"/>
                <a:ext cx="0" cy="0"/>
              </a:xfrm>
              <a:prstGeom prst="straightConnector1">
                <a:avLst/>
              </a:prstGeom>
              <a:noFill/>
              <a:ln w="9525" cap="flat" cmpd="sng">
                <a:solidFill>
                  <a:srgbClr val="000000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tabSelected="1" workbookViewId="0">
      <selection sqref="A1:B1"/>
    </sheetView>
  </sheetViews>
  <sheetFormatPr defaultColWidth="12.5703125" defaultRowHeight="15" customHeight="1"/>
  <cols>
    <col min="1" max="1" width="4.7109375" customWidth="1"/>
    <col min="2" max="2" width="23.7109375" customWidth="1"/>
    <col min="3" max="3" width="10.42578125" customWidth="1"/>
    <col min="4" max="4" width="9.7109375" customWidth="1"/>
    <col min="5" max="5" width="5.42578125" customWidth="1"/>
    <col min="6" max="6" width="5.140625" customWidth="1"/>
    <col min="7" max="7" width="5" customWidth="1"/>
    <col min="8" max="8" width="6" customWidth="1"/>
    <col min="9" max="9" width="5.28515625" customWidth="1"/>
    <col min="10" max="15" width="4.42578125" customWidth="1"/>
    <col min="16" max="16" width="5.7109375" customWidth="1"/>
    <col min="17" max="18" width="4.42578125" customWidth="1"/>
    <col min="19" max="19" width="5.5703125" customWidth="1"/>
    <col min="20" max="22" width="4.42578125" customWidth="1"/>
    <col min="23" max="23" width="3.140625" customWidth="1"/>
    <col min="24" max="24" width="5.5703125" customWidth="1"/>
    <col min="25" max="25" width="3.42578125" customWidth="1"/>
    <col min="26" max="26" width="3.28515625" customWidth="1"/>
    <col min="27" max="36" width="9" customWidth="1"/>
  </cols>
  <sheetData>
    <row r="1" spans="1:36" ht="17.25" customHeight="1">
      <c r="A1" s="455" t="s">
        <v>0</v>
      </c>
      <c r="B1" s="446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  <c r="AF1" s="4"/>
      <c r="AG1" s="4"/>
      <c r="AH1" s="4"/>
      <c r="AI1" s="4"/>
      <c r="AJ1" s="4"/>
    </row>
    <row r="2" spans="1:36" ht="17.25" customHeight="1">
      <c r="A2" s="3" t="s">
        <v>1</v>
      </c>
      <c r="B2" s="3"/>
      <c r="C2" s="5"/>
      <c r="D2" s="6"/>
      <c r="E2" s="7"/>
      <c r="F2" s="8"/>
      <c r="G2" s="7"/>
      <c r="H2" s="7"/>
      <c r="I2" s="7"/>
      <c r="J2" s="3"/>
      <c r="K2" s="3"/>
      <c r="L2" s="9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"/>
      <c r="AG2" s="4"/>
      <c r="AH2" s="4"/>
      <c r="AI2" s="4"/>
      <c r="AJ2" s="4"/>
    </row>
    <row r="3" spans="1:36" ht="17.25" customHeight="1">
      <c r="A3" s="456"/>
      <c r="B3" s="453"/>
      <c r="C3" s="453"/>
      <c r="D3" s="453"/>
      <c r="E3" s="453"/>
      <c r="F3" s="9"/>
      <c r="G3" s="3"/>
      <c r="H3" s="3"/>
      <c r="I3" s="3"/>
      <c r="J3" s="3"/>
      <c r="K3" s="3"/>
      <c r="L3" s="9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4"/>
      <c r="AG3" s="4"/>
      <c r="AH3" s="4"/>
      <c r="AI3" s="4"/>
      <c r="AJ3" s="4"/>
    </row>
    <row r="4" spans="1:36" ht="16.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4" t="s">
        <v>14</v>
      </c>
      <c r="W4" s="445"/>
      <c r="X4" s="447"/>
      <c r="Y4" s="44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ht="27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ht="19.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15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ht="16.5" customHeight="1">
      <c r="A7" s="16">
        <v>1</v>
      </c>
      <c r="B7" s="17" t="s">
        <v>21</v>
      </c>
      <c r="C7" s="18" t="s">
        <v>22</v>
      </c>
      <c r="D7" s="19"/>
      <c r="E7" s="14">
        <v>9.5</v>
      </c>
      <c r="F7" s="14" t="s">
        <v>23</v>
      </c>
      <c r="G7" s="14">
        <v>80</v>
      </c>
      <c r="H7" s="20">
        <f t="shared" ref="H7:H18" si="0">E7/(G7*G7)*10000</f>
        <v>14.84375</v>
      </c>
      <c r="I7" s="21">
        <v>9.5</v>
      </c>
      <c r="J7" s="21">
        <v>9.5</v>
      </c>
      <c r="K7" s="22">
        <v>10</v>
      </c>
      <c r="L7" s="23" t="s">
        <v>23</v>
      </c>
      <c r="M7" s="22">
        <v>83</v>
      </c>
      <c r="N7" s="20">
        <f t="shared" ref="N7:N20" si="1">K7/(M7*M7)*10000</f>
        <v>14.51589490492089</v>
      </c>
      <c r="O7" s="22">
        <v>10</v>
      </c>
      <c r="P7" s="22">
        <v>10.199999999999999</v>
      </c>
      <c r="Q7" s="22">
        <v>11</v>
      </c>
      <c r="R7" s="23" t="s">
        <v>23</v>
      </c>
      <c r="S7" s="22">
        <v>84</v>
      </c>
      <c r="T7" s="20">
        <f t="shared" ref="T7:T10" si="2">Q7/(S7*S7)*10000</f>
        <v>15.589569160997733</v>
      </c>
      <c r="U7" s="22">
        <v>11.5</v>
      </c>
      <c r="V7" s="22">
        <v>11.7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ht="16.5" customHeight="1">
      <c r="A8" s="14">
        <v>2</v>
      </c>
      <c r="B8" s="24" t="s">
        <v>24</v>
      </c>
      <c r="C8" s="25"/>
      <c r="D8" s="25" t="s">
        <v>25</v>
      </c>
      <c r="E8" s="14">
        <v>9.4</v>
      </c>
      <c r="F8" s="14" t="s">
        <v>23</v>
      </c>
      <c r="G8" s="14">
        <v>77</v>
      </c>
      <c r="H8" s="20">
        <f t="shared" si="0"/>
        <v>15.854275594535336</v>
      </c>
      <c r="I8" s="21">
        <v>10</v>
      </c>
      <c r="J8" s="21">
        <v>10.5</v>
      </c>
      <c r="K8" s="22">
        <v>10.5</v>
      </c>
      <c r="L8" s="23" t="s">
        <v>23</v>
      </c>
      <c r="M8" s="22">
        <v>79</v>
      </c>
      <c r="N8" s="20">
        <f t="shared" si="1"/>
        <v>16.824226886716872</v>
      </c>
      <c r="O8" s="22">
        <v>10.6</v>
      </c>
      <c r="P8" s="22">
        <v>10.7</v>
      </c>
      <c r="Q8" s="22">
        <v>10.8</v>
      </c>
      <c r="R8" s="23" t="s">
        <v>23</v>
      </c>
      <c r="S8" s="22">
        <v>80</v>
      </c>
      <c r="T8" s="20">
        <f t="shared" si="2"/>
        <v>16.875000000000004</v>
      </c>
      <c r="U8" s="22" t="s">
        <v>26</v>
      </c>
      <c r="V8" s="21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ht="16.5" customHeight="1">
      <c r="A9" s="16">
        <v>3</v>
      </c>
      <c r="B9" s="26" t="s">
        <v>27</v>
      </c>
      <c r="C9" s="27" t="s">
        <v>28</v>
      </c>
      <c r="D9" s="19"/>
      <c r="E9" s="14">
        <v>11.5</v>
      </c>
      <c r="F9" s="14" t="s">
        <v>23</v>
      </c>
      <c r="G9" s="28" t="s">
        <v>29</v>
      </c>
      <c r="H9" s="20">
        <f t="shared" si="0"/>
        <v>18.902038132807363</v>
      </c>
      <c r="I9" s="21">
        <v>12</v>
      </c>
      <c r="J9" s="21">
        <v>12</v>
      </c>
      <c r="K9" s="22">
        <v>12</v>
      </c>
      <c r="L9" s="23" t="s">
        <v>23</v>
      </c>
      <c r="M9" s="22">
        <v>83</v>
      </c>
      <c r="N9" s="20">
        <f t="shared" si="1"/>
        <v>17.419073885905064</v>
      </c>
      <c r="O9" s="22">
        <v>12</v>
      </c>
      <c r="P9" s="22">
        <v>12.2</v>
      </c>
      <c r="Q9" s="22">
        <v>13</v>
      </c>
      <c r="R9" s="23" t="s">
        <v>23</v>
      </c>
      <c r="S9" s="22">
        <v>86</v>
      </c>
      <c r="T9" s="20">
        <f t="shared" si="2"/>
        <v>17.577068685776094</v>
      </c>
      <c r="U9" s="22" t="s">
        <v>26</v>
      </c>
      <c r="V9" s="21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6.5" customHeight="1">
      <c r="A10" s="14">
        <v>4</v>
      </c>
      <c r="B10" s="17" t="s">
        <v>30</v>
      </c>
      <c r="C10" s="18" t="s">
        <v>31</v>
      </c>
      <c r="D10" s="19"/>
      <c r="E10" s="14">
        <v>10.9</v>
      </c>
      <c r="F10" s="28" t="s">
        <v>23</v>
      </c>
      <c r="G10" s="28" t="s">
        <v>32</v>
      </c>
      <c r="H10" s="20">
        <f t="shared" si="0"/>
        <v>18.871191135734072</v>
      </c>
      <c r="I10" s="29" t="s">
        <v>33</v>
      </c>
      <c r="J10" s="21">
        <v>11.2</v>
      </c>
      <c r="K10" s="22">
        <v>11.5</v>
      </c>
      <c r="L10" s="30" t="s">
        <v>23</v>
      </c>
      <c r="M10" s="22">
        <v>79</v>
      </c>
      <c r="N10" s="20">
        <f t="shared" si="1"/>
        <v>18.426534209261337</v>
      </c>
      <c r="O10" s="22">
        <v>11.5</v>
      </c>
      <c r="P10" s="22">
        <v>11.6</v>
      </c>
      <c r="Q10" s="22">
        <v>12</v>
      </c>
      <c r="R10" s="23" t="s">
        <v>23</v>
      </c>
      <c r="S10" s="22">
        <v>80</v>
      </c>
      <c r="T10" s="20">
        <f t="shared" si="2"/>
        <v>18.75</v>
      </c>
      <c r="U10" s="22">
        <v>12.5</v>
      </c>
      <c r="V10" s="22">
        <v>12.8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6.5" customHeight="1">
      <c r="A11" s="31">
        <v>5</v>
      </c>
      <c r="B11" s="32" t="s">
        <v>34</v>
      </c>
      <c r="C11" s="33"/>
      <c r="D11" s="34" t="s">
        <v>35</v>
      </c>
      <c r="E11" s="35">
        <v>9.6</v>
      </c>
      <c r="F11" s="35" t="s">
        <v>23</v>
      </c>
      <c r="G11" s="36" t="s">
        <v>36</v>
      </c>
      <c r="H11" s="37">
        <f t="shared" si="0"/>
        <v>16.191600607185023</v>
      </c>
      <c r="I11" s="38" t="s">
        <v>37</v>
      </c>
      <c r="J11" s="39">
        <v>9.8000000000000007</v>
      </c>
      <c r="K11" s="40">
        <v>10</v>
      </c>
      <c r="L11" s="41" t="s">
        <v>23</v>
      </c>
      <c r="M11" s="42">
        <v>82</v>
      </c>
      <c r="N11" s="37">
        <f t="shared" si="1"/>
        <v>14.8720999405116</v>
      </c>
      <c r="O11" s="42">
        <v>10</v>
      </c>
      <c r="P11" s="42">
        <v>10.1</v>
      </c>
      <c r="Q11" s="43" t="s">
        <v>38</v>
      </c>
      <c r="R11" s="35"/>
      <c r="S11" s="39"/>
      <c r="T11" s="37"/>
      <c r="U11" s="39"/>
      <c r="V11" s="39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</row>
    <row r="12" spans="1:36" ht="16.5" customHeight="1">
      <c r="A12" s="14">
        <v>6</v>
      </c>
      <c r="B12" s="45" t="s">
        <v>39</v>
      </c>
      <c r="C12" s="46">
        <v>44636</v>
      </c>
      <c r="D12" s="47"/>
      <c r="E12" s="14">
        <v>11.3</v>
      </c>
      <c r="F12" s="13" t="s">
        <v>40</v>
      </c>
      <c r="G12" s="28" t="s">
        <v>41</v>
      </c>
      <c r="H12" s="20">
        <f t="shared" si="0"/>
        <v>20.635500365230097</v>
      </c>
      <c r="I12" s="29" t="s">
        <v>42</v>
      </c>
      <c r="J12" s="21">
        <v>11.5</v>
      </c>
      <c r="K12" s="22">
        <v>11.5</v>
      </c>
      <c r="L12" s="48" t="s">
        <v>23</v>
      </c>
      <c r="M12" s="22">
        <v>79</v>
      </c>
      <c r="N12" s="20">
        <f t="shared" si="1"/>
        <v>18.426534209261337</v>
      </c>
      <c r="O12" s="22">
        <v>12</v>
      </c>
      <c r="P12" s="22">
        <v>12.2</v>
      </c>
      <c r="Q12" s="22">
        <v>12.5</v>
      </c>
      <c r="R12" s="23" t="s">
        <v>23</v>
      </c>
      <c r="S12" s="22">
        <v>81</v>
      </c>
      <c r="T12" s="20">
        <f t="shared" ref="T12:T25" si="3">Q12/(S12*S12)*10000</f>
        <v>19.051973784484073</v>
      </c>
      <c r="U12" s="22" t="s">
        <v>26</v>
      </c>
      <c r="V12" s="21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ht="16.5" customHeight="1">
      <c r="A13" s="16">
        <v>7</v>
      </c>
      <c r="B13" s="24" t="s">
        <v>43</v>
      </c>
      <c r="C13" s="47">
        <v>44614</v>
      </c>
      <c r="D13" s="18"/>
      <c r="E13" s="14">
        <v>11</v>
      </c>
      <c r="F13" s="14" t="s">
        <v>23</v>
      </c>
      <c r="G13" s="28" t="s">
        <v>29</v>
      </c>
      <c r="H13" s="20">
        <f t="shared" si="0"/>
        <v>18.080210387902696</v>
      </c>
      <c r="I13" s="29" t="s">
        <v>33</v>
      </c>
      <c r="J13" s="21">
        <v>11.3</v>
      </c>
      <c r="K13" s="22">
        <v>11.9</v>
      </c>
      <c r="L13" s="23" t="s">
        <v>23</v>
      </c>
      <c r="M13" s="22">
        <v>82</v>
      </c>
      <c r="N13" s="20">
        <f t="shared" si="1"/>
        <v>17.697798929208805</v>
      </c>
      <c r="O13" s="22">
        <v>11.9</v>
      </c>
      <c r="P13" s="22">
        <v>12</v>
      </c>
      <c r="Q13" s="22">
        <v>12</v>
      </c>
      <c r="R13" s="23" t="s">
        <v>23</v>
      </c>
      <c r="S13" s="22">
        <v>85</v>
      </c>
      <c r="T13" s="20">
        <f t="shared" si="3"/>
        <v>16.608996539792386</v>
      </c>
      <c r="U13" s="22" t="s">
        <v>26</v>
      </c>
      <c r="V13" s="21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ht="16.5" customHeight="1">
      <c r="A14" s="14">
        <v>8</v>
      </c>
      <c r="B14" s="45" t="s">
        <v>44</v>
      </c>
      <c r="C14" s="47" t="s">
        <v>45</v>
      </c>
      <c r="D14" s="47"/>
      <c r="E14" s="14">
        <v>9.4</v>
      </c>
      <c r="F14" s="14" t="s">
        <v>23</v>
      </c>
      <c r="G14" s="28" t="s">
        <v>46</v>
      </c>
      <c r="H14" s="20">
        <f t="shared" si="0"/>
        <v>18.647093830589171</v>
      </c>
      <c r="I14" s="29" t="s">
        <v>47</v>
      </c>
      <c r="J14" s="21">
        <v>10</v>
      </c>
      <c r="K14" s="22">
        <v>10</v>
      </c>
      <c r="L14" s="23" t="s">
        <v>23</v>
      </c>
      <c r="M14" s="22">
        <v>74</v>
      </c>
      <c r="N14" s="20">
        <f t="shared" si="1"/>
        <v>18.261504747991236</v>
      </c>
      <c r="O14" s="22">
        <v>10</v>
      </c>
      <c r="P14" s="22">
        <v>10.1</v>
      </c>
      <c r="Q14" s="22">
        <v>10.5</v>
      </c>
      <c r="R14" s="23" t="s">
        <v>23</v>
      </c>
      <c r="S14" s="22">
        <v>78</v>
      </c>
      <c r="T14" s="20">
        <f t="shared" si="3"/>
        <v>17.258382642998026</v>
      </c>
      <c r="U14" s="22">
        <v>10.9</v>
      </c>
      <c r="V14" s="22">
        <v>11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ht="16.5" customHeight="1">
      <c r="A15" s="16">
        <v>9</v>
      </c>
      <c r="B15" s="45" t="s">
        <v>48</v>
      </c>
      <c r="C15" s="47" t="s">
        <v>49</v>
      </c>
      <c r="D15" s="47"/>
      <c r="E15" s="14">
        <v>10</v>
      </c>
      <c r="F15" s="14" t="s">
        <v>23</v>
      </c>
      <c r="G15" s="28" t="s">
        <v>50</v>
      </c>
      <c r="H15" s="20">
        <f t="shared" si="0"/>
        <v>15.241579027587258</v>
      </c>
      <c r="I15" s="29" t="s">
        <v>51</v>
      </c>
      <c r="J15" s="21">
        <v>10.199999999999999</v>
      </c>
      <c r="K15" s="22">
        <v>11</v>
      </c>
      <c r="L15" s="23" t="s">
        <v>23</v>
      </c>
      <c r="M15" s="22">
        <v>83</v>
      </c>
      <c r="N15" s="20">
        <f t="shared" si="1"/>
        <v>15.967484395412978</v>
      </c>
      <c r="O15" s="22">
        <v>11</v>
      </c>
      <c r="P15" s="22">
        <v>11.2</v>
      </c>
      <c r="Q15" s="22">
        <v>12</v>
      </c>
      <c r="R15" s="23" t="s">
        <v>23</v>
      </c>
      <c r="S15" s="22">
        <v>85</v>
      </c>
      <c r="T15" s="20">
        <f t="shared" si="3"/>
        <v>16.608996539792386</v>
      </c>
      <c r="U15" s="22" t="s">
        <v>26</v>
      </c>
      <c r="V15" s="21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ht="16.5" customHeight="1">
      <c r="A16" s="14">
        <v>10</v>
      </c>
      <c r="B16" s="24" t="s">
        <v>52</v>
      </c>
      <c r="C16" s="25">
        <v>44614</v>
      </c>
      <c r="D16" s="25"/>
      <c r="E16" s="14">
        <v>11.3</v>
      </c>
      <c r="F16" s="14" t="s">
        <v>23</v>
      </c>
      <c r="G16" s="30" t="s">
        <v>53</v>
      </c>
      <c r="H16" s="20">
        <f t="shared" si="0"/>
        <v>16.805472932778109</v>
      </c>
      <c r="I16" s="29" t="s">
        <v>33</v>
      </c>
      <c r="J16" s="21">
        <v>11.3</v>
      </c>
      <c r="K16" s="22">
        <v>11.5</v>
      </c>
      <c r="L16" s="23" t="s">
        <v>23</v>
      </c>
      <c r="M16" s="22">
        <v>84</v>
      </c>
      <c r="N16" s="20">
        <f t="shared" si="1"/>
        <v>16.298185941043084</v>
      </c>
      <c r="O16" s="22">
        <v>11.6</v>
      </c>
      <c r="P16" s="22">
        <v>11.7</v>
      </c>
      <c r="Q16" s="22">
        <v>12.5</v>
      </c>
      <c r="R16" s="23" t="s">
        <v>23</v>
      </c>
      <c r="S16" s="22">
        <v>87</v>
      </c>
      <c r="T16" s="20">
        <f t="shared" si="3"/>
        <v>16.514731140177037</v>
      </c>
      <c r="U16" s="22" t="s">
        <v>26</v>
      </c>
      <c r="V16" s="21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ht="16.5" customHeight="1">
      <c r="A17" s="16">
        <v>11</v>
      </c>
      <c r="B17" s="17" t="s">
        <v>54</v>
      </c>
      <c r="C17" s="18" t="s">
        <v>55</v>
      </c>
      <c r="D17" s="19"/>
      <c r="E17" s="14">
        <v>12.3</v>
      </c>
      <c r="F17" s="49" t="s">
        <v>56</v>
      </c>
      <c r="G17" s="28" t="s">
        <v>29</v>
      </c>
      <c r="H17" s="20">
        <f t="shared" si="0"/>
        <v>20.216962524654832</v>
      </c>
      <c r="I17" s="50" t="s">
        <v>57</v>
      </c>
      <c r="J17" s="22" t="s">
        <v>57</v>
      </c>
      <c r="K17" s="22">
        <v>13</v>
      </c>
      <c r="L17" s="48" t="s">
        <v>23</v>
      </c>
      <c r="M17" s="22">
        <v>82</v>
      </c>
      <c r="N17" s="20">
        <f t="shared" si="1"/>
        <v>19.333729922665079</v>
      </c>
      <c r="O17" s="51" t="s">
        <v>58</v>
      </c>
      <c r="P17" s="51" t="s">
        <v>58</v>
      </c>
      <c r="Q17" s="22">
        <v>14</v>
      </c>
      <c r="R17" s="48" t="s">
        <v>23</v>
      </c>
      <c r="S17" s="22">
        <v>86</v>
      </c>
      <c r="T17" s="20">
        <f t="shared" si="3"/>
        <v>18.929150892374256</v>
      </c>
      <c r="U17" s="22" t="s">
        <v>59</v>
      </c>
      <c r="V17" s="22" t="s">
        <v>59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ht="16.5" customHeight="1">
      <c r="A18" s="14">
        <v>12</v>
      </c>
      <c r="B18" s="26" t="s">
        <v>60</v>
      </c>
      <c r="C18" s="27"/>
      <c r="D18" s="47" t="s">
        <v>61</v>
      </c>
      <c r="E18" s="14">
        <v>9.8000000000000007</v>
      </c>
      <c r="F18" s="28" t="s">
        <v>23</v>
      </c>
      <c r="G18" s="28" t="s">
        <v>32</v>
      </c>
      <c r="H18" s="20">
        <f t="shared" si="0"/>
        <v>16.966759002770086</v>
      </c>
      <c r="I18" s="29" t="s">
        <v>51</v>
      </c>
      <c r="J18" s="22">
        <v>10</v>
      </c>
      <c r="K18" s="22">
        <v>10.7</v>
      </c>
      <c r="L18" s="23" t="s">
        <v>23</v>
      </c>
      <c r="M18" s="22">
        <v>81</v>
      </c>
      <c r="N18" s="20">
        <f t="shared" si="1"/>
        <v>16.308489559518364</v>
      </c>
      <c r="O18" s="22">
        <v>10.7</v>
      </c>
      <c r="P18" s="22">
        <v>10.9</v>
      </c>
      <c r="Q18" s="22">
        <v>11</v>
      </c>
      <c r="R18" s="23" t="s">
        <v>23</v>
      </c>
      <c r="S18" s="22">
        <v>84</v>
      </c>
      <c r="T18" s="20">
        <f t="shared" si="3"/>
        <v>15.589569160997733</v>
      </c>
      <c r="U18" s="22" t="s">
        <v>26</v>
      </c>
      <c r="V18" s="21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ht="16.5" customHeight="1">
      <c r="A19" s="16">
        <v>13</v>
      </c>
      <c r="B19" s="52" t="s">
        <v>62</v>
      </c>
      <c r="C19" s="53"/>
      <c r="D19" s="54" t="s">
        <v>63</v>
      </c>
      <c r="E19" s="17"/>
      <c r="F19" s="28"/>
      <c r="G19" s="28" t="s">
        <v>64</v>
      </c>
      <c r="H19" s="20">
        <f>I19/(G19*G19)*10000</f>
        <v>16.938775510204081</v>
      </c>
      <c r="I19" s="29" t="s">
        <v>65</v>
      </c>
      <c r="J19" s="21">
        <v>8.3000000000000007</v>
      </c>
      <c r="K19" s="22">
        <v>9</v>
      </c>
      <c r="L19" s="23" t="s">
        <v>23</v>
      </c>
      <c r="M19" s="22">
        <v>73</v>
      </c>
      <c r="N19" s="20">
        <f t="shared" si="1"/>
        <v>16.888722086695442</v>
      </c>
      <c r="O19" s="22">
        <v>9.1999999999999993</v>
      </c>
      <c r="P19" s="22">
        <v>9.3000000000000007</v>
      </c>
      <c r="Q19" s="22">
        <v>10</v>
      </c>
      <c r="R19" s="23" t="s">
        <v>23</v>
      </c>
      <c r="S19" s="22">
        <v>75</v>
      </c>
      <c r="T19" s="20">
        <f t="shared" si="3"/>
        <v>17.777777777777779</v>
      </c>
      <c r="U19" s="22">
        <v>10.6</v>
      </c>
      <c r="V19" s="22">
        <v>10.8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6.5" customHeight="1">
      <c r="A20" s="14">
        <v>14</v>
      </c>
      <c r="B20" s="55" t="s">
        <v>66</v>
      </c>
      <c r="C20" s="56">
        <v>44816</v>
      </c>
      <c r="D20" s="57"/>
      <c r="E20" s="17"/>
      <c r="F20" s="28"/>
      <c r="G20" s="28"/>
      <c r="H20" s="58"/>
      <c r="I20" s="29"/>
      <c r="J20" s="21"/>
      <c r="K20" s="22">
        <v>8.5</v>
      </c>
      <c r="L20" s="23" t="s">
        <v>23</v>
      </c>
      <c r="M20" s="22">
        <v>72</v>
      </c>
      <c r="N20" s="20">
        <f t="shared" si="1"/>
        <v>16.396604938271604</v>
      </c>
      <c r="O20" s="22">
        <v>8.5</v>
      </c>
      <c r="P20" s="22">
        <v>8.6</v>
      </c>
      <c r="Q20" s="22">
        <v>9.1</v>
      </c>
      <c r="R20" s="23" t="s">
        <v>23</v>
      </c>
      <c r="S20" s="22">
        <v>73</v>
      </c>
      <c r="T20" s="20">
        <f t="shared" si="3"/>
        <v>17.076374554325387</v>
      </c>
      <c r="U20" s="22">
        <v>9.3000000000000007</v>
      </c>
      <c r="V20" s="22">
        <v>9.5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6.5" customHeight="1">
      <c r="A21" s="16">
        <v>15</v>
      </c>
      <c r="B21" s="55" t="s">
        <v>67</v>
      </c>
      <c r="C21" s="59" t="s">
        <v>68</v>
      </c>
      <c r="D21" s="57"/>
      <c r="E21" s="17"/>
      <c r="F21" s="28"/>
      <c r="G21" s="29"/>
      <c r="H21" s="58"/>
      <c r="I21" s="60"/>
      <c r="J21" s="61"/>
      <c r="K21" s="21"/>
      <c r="L21" s="14"/>
      <c r="M21" s="21"/>
      <c r="N21" s="20"/>
      <c r="O21" s="21"/>
      <c r="P21" s="22">
        <v>10.5</v>
      </c>
      <c r="Q21" s="22">
        <v>10.5</v>
      </c>
      <c r="R21" s="23" t="s">
        <v>23</v>
      </c>
      <c r="S21" s="22">
        <v>81</v>
      </c>
      <c r="T21" s="20">
        <f t="shared" si="3"/>
        <v>16.003657978966618</v>
      </c>
      <c r="U21" s="51" t="s">
        <v>38</v>
      </c>
      <c r="V21" s="21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ht="16.5" customHeight="1">
      <c r="A22" s="14">
        <v>16</v>
      </c>
      <c r="B22" s="55" t="s">
        <v>69</v>
      </c>
      <c r="C22" s="57"/>
      <c r="D22" s="59" t="s">
        <v>70</v>
      </c>
      <c r="E22" s="17"/>
      <c r="F22" s="28"/>
      <c r="G22" s="29"/>
      <c r="H22" s="58"/>
      <c r="I22" s="60"/>
      <c r="J22" s="61"/>
      <c r="K22" s="21"/>
      <c r="L22" s="14"/>
      <c r="M22" s="21"/>
      <c r="N22" s="20"/>
      <c r="O22" s="21"/>
      <c r="P22" s="21"/>
      <c r="Q22" s="22">
        <v>9</v>
      </c>
      <c r="R22" s="23" t="s">
        <v>23</v>
      </c>
      <c r="S22" s="22">
        <v>76</v>
      </c>
      <c r="T22" s="20">
        <f t="shared" si="3"/>
        <v>15.581717451523547</v>
      </c>
      <c r="U22" s="22">
        <v>9.3000000000000007</v>
      </c>
      <c r="V22" s="22">
        <v>9.5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ht="16.5" customHeight="1">
      <c r="A23" s="16">
        <v>17</v>
      </c>
      <c r="B23" s="55" t="s">
        <v>71</v>
      </c>
      <c r="C23" s="57"/>
      <c r="D23" s="59" t="s">
        <v>72</v>
      </c>
      <c r="E23" s="17"/>
      <c r="F23" s="28"/>
      <c r="G23" s="29"/>
      <c r="H23" s="58"/>
      <c r="I23" s="60"/>
      <c r="J23" s="61"/>
      <c r="K23" s="21"/>
      <c r="L23" s="14"/>
      <c r="M23" s="21"/>
      <c r="N23" s="20"/>
      <c r="O23" s="21"/>
      <c r="P23" s="21"/>
      <c r="Q23" s="22">
        <v>9.5</v>
      </c>
      <c r="R23" s="23" t="s">
        <v>23</v>
      </c>
      <c r="S23" s="22">
        <v>75</v>
      </c>
      <c r="T23" s="20">
        <f t="shared" si="3"/>
        <v>16.888888888888889</v>
      </c>
      <c r="U23" s="22">
        <v>9.5</v>
      </c>
      <c r="V23" s="22">
        <v>9.6999999999999993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ht="16.5" customHeight="1">
      <c r="A24" s="14">
        <v>18</v>
      </c>
      <c r="B24" s="55" t="s">
        <v>73</v>
      </c>
      <c r="C24" s="57"/>
      <c r="D24" s="59" t="s">
        <v>74</v>
      </c>
      <c r="E24" s="17"/>
      <c r="F24" s="28"/>
      <c r="G24" s="29"/>
      <c r="H24" s="29"/>
      <c r="I24" s="60"/>
      <c r="J24" s="61"/>
      <c r="K24" s="21"/>
      <c r="L24" s="14"/>
      <c r="M24" s="21"/>
      <c r="N24" s="21"/>
      <c r="O24" s="21"/>
      <c r="P24" s="21"/>
      <c r="Q24" s="22">
        <v>8.4</v>
      </c>
      <c r="R24" s="23" t="s">
        <v>23</v>
      </c>
      <c r="S24" s="22">
        <v>76</v>
      </c>
      <c r="T24" s="20">
        <f t="shared" si="3"/>
        <v>14.542936288088644</v>
      </c>
      <c r="U24" s="22">
        <v>9</v>
      </c>
      <c r="V24" s="22">
        <v>9.6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ht="16.5" customHeight="1">
      <c r="A25" s="16">
        <v>19</v>
      </c>
      <c r="B25" s="55" t="s">
        <v>75</v>
      </c>
      <c r="C25" s="57"/>
      <c r="D25" s="59" t="s">
        <v>76</v>
      </c>
      <c r="E25" s="17"/>
      <c r="F25" s="28"/>
      <c r="G25" s="29"/>
      <c r="H25" s="29"/>
      <c r="I25" s="60"/>
      <c r="J25" s="61"/>
      <c r="K25" s="21"/>
      <c r="L25" s="14"/>
      <c r="M25" s="21"/>
      <c r="N25" s="21"/>
      <c r="O25" s="21"/>
      <c r="P25" s="21"/>
      <c r="Q25" s="22">
        <v>8.1999999999999993</v>
      </c>
      <c r="R25" s="23" t="s">
        <v>23</v>
      </c>
      <c r="S25" s="22">
        <v>75</v>
      </c>
      <c r="T25" s="20">
        <f t="shared" si="3"/>
        <v>14.577777777777778</v>
      </c>
      <c r="U25" s="22">
        <v>8.5</v>
      </c>
      <c r="V25" s="22">
        <v>8.6</v>
      </c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ht="16.5" customHeight="1">
      <c r="A26" s="14">
        <v>20</v>
      </c>
      <c r="B26" s="17"/>
      <c r="C26" s="57"/>
      <c r="D26" s="57"/>
      <c r="E26" s="17"/>
      <c r="F26" s="28"/>
      <c r="G26" s="29"/>
      <c r="H26" s="29"/>
      <c r="I26" s="60"/>
      <c r="J26" s="61"/>
      <c r="K26" s="21"/>
      <c r="L26" s="14"/>
      <c r="M26" s="21"/>
      <c r="N26" s="21"/>
      <c r="O26" s="21"/>
      <c r="P26" s="21"/>
      <c r="Q26" s="21"/>
      <c r="R26" s="14"/>
      <c r="S26" s="21"/>
      <c r="T26" s="21"/>
      <c r="U26" s="17"/>
      <c r="V26" s="1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ht="16.5" customHeight="1">
      <c r="A27" s="16"/>
      <c r="B27" s="17"/>
      <c r="C27" s="57"/>
      <c r="D27" s="57"/>
      <c r="E27" s="17"/>
      <c r="F27" s="28"/>
      <c r="G27" s="29"/>
      <c r="H27" s="29"/>
      <c r="I27" s="60"/>
      <c r="J27" s="61"/>
      <c r="K27" s="21"/>
      <c r="L27" s="14"/>
      <c r="M27" s="21"/>
      <c r="N27" s="21"/>
      <c r="O27" s="21"/>
      <c r="P27" s="21"/>
      <c r="Q27" s="21"/>
      <c r="R27" s="14"/>
      <c r="S27" s="21"/>
      <c r="T27" s="21"/>
      <c r="U27" s="17"/>
      <c r="V27" s="1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ht="16.5" customHeight="1">
      <c r="A28" s="16"/>
      <c r="B28" s="17"/>
      <c r="C28" s="57"/>
      <c r="D28" s="57"/>
      <c r="E28" s="17"/>
      <c r="F28" s="28"/>
      <c r="G28" s="29"/>
      <c r="H28" s="29"/>
      <c r="I28" s="60"/>
      <c r="J28" s="61"/>
      <c r="K28" s="21"/>
      <c r="L28" s="14"/>
      <c r="M28" s="21"/>
      <c r="N28" s="21"/>
      <c r="O28" s="21"/>
      <c r="P28" s="21"/>
      <c r="Q28" s="21"/>
      <c r="R28" s="14"/>
      <c r="S28" s="21"/>
      <c r="T28" s="21"/>
      <c r="U28" s="17"/>
      <c r="V28" s="17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ht="16.5" customHeight="1">
      <c r="A29" s="16"/>
      <c r="B29" s="17"/>
      <c r="C29" s="57"/>
      <c r="D29" s="57"/>
      <c r="E29" s="17"/>
      <c r="F29" s="28"/>
      <c r="G29" s="29"/>
      <c r="H29" s="29"/>
      <c r="I29" s="60"/>
      <c r="J29" s="61"/>
      <c r="K29" s="21"/>
      <c r="L29" s="14"/>
      <c r="M29" s="21"/>
      <c r="N29" s="21"/>
      <c r="O29" s="21"/>
      <c r="P29" s="21"/>
      <c r="Q29" s="21"/>
      <c r="R29" s="14"/>
      <c r="S29" s="21"/>
      <c r="T29" s="21"/>
      <c r="U29" s="17"/>
      <c r="V29" s="1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ht="16.5" customHeight="1">
      <c r="A30" s="16"/>
      <c r="B30" s="17"/>
      <c r="C30" s="57"/>
      <c r="D30" s="57"/>
      <c r="E30" s="17"/>
      <c r="F30" s="28"/>
      <c r="G30" s="29"/>
      <c r="H30" s="29"/>
      <c r="I30" s="60"/>
      <c r="J30" s="61"/>
      <c r="K30" s="21"/>
      <c r="L30" s="14"/>
      <c r="M30" s="21"/>
      <c r="N30" s="21"/>
      <c r="O30" s="21"/>
      <c r="P30" s="21"/>
      <c r="Q30" s="21"/>
      <c r="R30" s="14"/>
      <c r="S30" s="21"/>
      <c r="T30" s="21"/>
      <c r="U30" s="17"/>
      <c r="V30" s="1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ht="16.5" customHeight="1">
      <c r="A31" s="16"/>
      <c r="B31" s="17"/>
      <c r="C31" s="57"/>
      <c r="D31" s="57"/>
      <c r="E31" s="17"/>
      <c r="F31" s="28"/>
      <c r="G31" s="29"/>
      <c r="H31" s="29"/>
      <c r="I31" s="60"/>
      <c r="J31" s="61"/>
      <c r="K31" s="21"/>
      <c r="L31" s="14"/>
      <c r="M31" s="21"/>
      <c r="N31" s="21"/>
      <c r="O31" s="21"/>
      <c r="P31" s="21"/>
      <c r="Q31" s="21"/>
      <c r="R31" s="14"/>
      <c r="S31" s="21"/>
      <c r="T31" s="21"/>
      <c r="U31" s="17"/>
      <c r="V31" s="1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ht="16.5" customHeight="1">
      <c r="A32" s="16"/>
      <c r="B32" s="17"/>
      <c r="C32" s="57"/>
      <c r="D32" s="57"/>
      <c r="E32" s="17"/>
      <c r="F32" s="28"/>
      <c r="G32" s="29"/>
      <c r="H32" s="29"/>
      <c r="I32" s="60"/>
      <c r="J32" s="61"/>
      <c r="K32" s="21"/>
      <c r="L32" s="14"/>
      <c r="M32" s="21"/>
      <c r="N32" s="21"/>
      <c r="O32" s="21"/>
      <c r="P32" s="21"/>
      <c r="Q32" s="21"/>
      <c r="R32" s="14"/>
      <c r="S32" s="21"/>
      <c r="T32" s="21"/>
      <c r="U32" s="17"/>
      <c r="V32" s="17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ht="16.5" customHeight="1">
      <c r="A33" s="16"/>
      <c r="B33" s="17"/>
      <c r="C33" s="57"/>
      <c r="D33" s="57"/>
      <c r="E33" s="17"/>
      <c r="F33" s="28"/>
      <c r="G33" s="29"/>
      <c r="H33" s="29"/>
      <c r="I33" s="60"/>
      <c r="J33" s="61"/>
      <c r="K33" s="21"/>
      <c r="L33" s="14"/>
      <c r="M33" s="21"/>
      <c r="N33" s="21"/>
      <c r="O33" s="21"/>
      <c r="P33" s="21"/>
      <c r="Q33" s="21"/>
      <c r="R33" s="14"/>
      <c r="S33" s="21"/>
      <c r="T33" s="21"/>
      <c r="U33" s="17"/>
      <c r="V33" s="17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ht="16.5" customHeight="1">
      <c r="A34" s="16"/>
      <c r="B34" s="17"/>
      <c r="C34" s="57"/>
      <c r="D34" s="57"/>
      <c r="E34" s="17"/>
      <c r="F34" s="28"/>
      <c r="G34" s="29"/>
      <c r="H34" s="29"/>
      <c r="I34" s="60"/>
      <c r="J34" s="61"/>
      <c r="K34" s="21"/>
      <c r="L34" s="14"/>
      <c r="M34" s="21"/>
      <c r="N34" s="21"/>
      <c r="O34" s="21"/>
      <c r="P34" s="21"/>
      <c r="Q34" s="21"/>
      <c r="R34" s="14"/>
      <c r="S34" s="21"/>
      <c r="T34" s="21"/>
      <c r="U34" s="17"/>
      <c r="V34" s="17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ht="16.5" customHeight="1">
      <c r="A35" s="16"/>
      <c r="B35" s="17"/>
      <c r="C35" s="57"/>
      <c r="D35" s="57"/>
      <c r="E35" s="17"/>
      <c r="F35" s="28"/>
      <c r="G35" s="29"/>
      <c r="H35" s="29"/>
      <c r="I35" s="60"/>
      <c r="J35" s="61"/>
      <c r="K35" s="21"/>
      <c r="L35" s="14"/>
      <c r="M35" s="21"/>
      <c r="N35" s="21"/>
      <c r="O35" s="21"/>
      <c r="P35" s="21"/>
      <c r="Q35" s="21"/>
      <c r="R35" s="14"/>
      <c r="S35" s="21"/>
      <c r="T35" s="21"/>
      <c r="U35" s="17"/>
      <c r="V35" s="17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ht="16.5" customHeight="1">
      <c r="A36" s="16"/>
      <c r="B36" s="17"/>
      <c r="C36" s="57"/>
      <c r="D36" s="57"/>
      <c r="E36" s="17"/>
      <c r="F36" s="28"/>
      <c r="G36" s="29"/>
      <c r="H36" s="29"/>
      <c r="I36" s="60"/>
      <c r="J36" s="61"/>
      <c r="K36" s="21"/>
      <c r="L36" s="14"/>
      <c r="M36" s="21"/>
      <c r="N36" s="21"/>
      <c r="O36" s="21"/>
      <c r="P36" s="21"/>
      <c r="Q36" s="21"/>
      <c r="R36" s="14"/>
      <c r="S36" s="21"/>
      <c r="T36" s="21"/>
      <c r="U36" s="17"/>
      <c r="V36" s="17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ht="16.5" customHeight="1">
      <c r="A37" s="16"/>
      <c r="B37" s="17"/>
      <c r="C37" s="57"/>
      <c r="D37" s="57"/>
      <c r="E37" s="17"/>
      <c r="F37" s="28"/>
      <c r="G37" s="29"/>
      <c r="H37" s="29"/>
      <c r="I37" s="60"/>
      <c r="J37" s="61"/>
      <c r="K37" s="21"/>
      <c r="L37" s="14"/>
      <c r="M37" s="21"/>
      <c r="N37" s="21"/>
      <c r="O37" s="21"/>
      <c r="P37" s="21"/>
      <c r="Q37" s="21"/>
      <c r="R37" s="14"/>
      <c r="S37" s="21"/>
      <c r="T37" s="21"/>
      <c r="U37" s="17"/>
      <c r="V37" s="17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ht="16.5" customHeight="1">
      <c r="A38" s="62"/>
      <c r="B38" s="17"/>
      <c r="C38" s="63">
        <f t="shared" ref="C38:D38" si="4">COUNTA(C7:C26)</f>
        <v>11</v>
      </c>
      <c r="D38" s="63">
        <f t="shared" si="4"/>
        <v>8</v>
      </c>
      <c r="E38" s="17"/>
      <c r="F38" s="29"/>
      <c r="G38" s="29"/>
      <c r="H38" s="29"/>
      <c r="I38" s="29"/>
      <c r="J38" s="21"/>
      <c r="K38" s="21"/>
      <c r="L38" s="17"/>
      <c r="M38" s="21"/>
      <c r="N38" s="21"/>
      <c r="O38" s="21"/>
      <c r="P38" s="21"/>
      <c r="Q38" s="21"/>
      <c r="R38" s="21"/>
      <c r="S38" s="21"/>
      <c r="T38" s="21"/>
      <c r="U38" s="17"/>
      <c r="V38" s="17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ht="15.75" customHeight="1">
      <c r="A39" s="3"/>
      <c r="B39" s="3"/>
      <c r="C39" s="3"/>
      <c r="D39" s="3"/>
      <c r="E39" s="461" t="s">
        <v>77</v>
      </c>
      <c r="F39" s="450"/>
      <c r="G39" s="450"/>
      <c r="H39" s="450"/>
      <c r="I39" s="450"/>
      <c r="J39" s="451"/>
      <c r="K39" s="461" t="s">
        <v>78</v>
      </c>
      <c r="L39" s="450"/>
      <c r="M39" s="450"/>
      <c r="N39" s="450"/>
      <c r="O39" s="450"/>
      <c r="P39" s="451"/>
      <c r="Q39" s="461" t="s">
        <v>79</v>
      </c>
      <c r="R39" s="450"/>
      <c r="S39" s="450"/>
      <c r="T39" s="450"/>
      <c r="U39" s="450"/>
      <c r="V39" s="451"/>
      <c r="W39" s="3"/>
      <c r="X39" s="3"/>
      <c r="Y39" s="3"/>
      <c r="Z39" s="3"/>
      <c r="AA39" s="3"/>
      <c r="AB39" s="3"/>
      <c r="AC39" s="3"/>
      <c r="AD39" s="3"/>
      <c r="AE39" s="2"/>
      <c r="AF39" s="2"/>
      <c r="AG39" s="3"/>
      <c r="AH39" s="3"/>
      <c r="AI39" s="2"/>
      <c r="AJ39" s="2"/>
    </row>
    <row r="40" spans="1:36" ht="15.75" customHeight="1">
      <c r="A40" s="3"/>
      <c r="B40" s="3" t="s">
        <v>80</v>
      </c>
      <c r="C40" s="3"/>
      <c r="D40" s="3"/>
      <c r="E40" s="458" t="s">
        <v>81</v>
      </c>
      <c r="F40" s="446"/>
      <c r="G40" s="446"/>
      <c r="H40" s="446"/>
      <c r="I40" s="64">
        <f>I41+I42+I43+I44</f>
        <v>12</v>
      </c>
      <c r="J40" s="9"/>
      <c r="K40" s="458" t="s">
        <v>82</v>
      </c>
      <c r="L40" s="446"/>
      <c r="M40" s="446"/>
      <c r="N40" s="446"/>
      <c r="O40" s="64">
        <f>O41+O42+O43+O44</f>
        <v>14</v>
      </c>
      <c r="P40" s="3"/>
      <c r="Q40" s="458" t="s">
        <v>82</v>
      </c>
      <c r="R40" s="446"/>
      <c r="S40" s="446"/>
      <c r="T40" s="446"/>
      <c r="U40" s="64">
        <f>U41+U42+U43+U44</f>
        <v>18</v>
      </c>
      <c r="V40" s="65"/>
      <c r="W40" s="3"/>
      <c r="X40" s="3"/>
      <c r="Y40" s="3"/>
      <c r="Z40" s="3"/>
      <c r="AA40" s="3"/>
      <c r="AB40" s="3"/>
      <c r="AC40" s="3"/>
      <c r="AD40" s="3"/>
      <c r="AE40" s="2"/>
      <c r="AF40" s="2"/>
      <c r="AG40" s="3"/>
      <c r="AH40" s="3"/>
      <c r="AI40" s="5"/>
      <c r="AJ40" s="2"/>
    </row>
    <row r="41" spans="1:36" ht="15.75" customHeight="1">
      <c r="A41" s="3"/>
      <c r="B41" s="3" t="s">
        <v>83</v>
      </c>
      <c r="C41" s="3"/>
      <c r="D41" s="3"/>
      <c r="E41" s="458" t="s">
        <v>84</v>
      </c>
      <c r="F41" s="446"/>
      <c r="G41" s="446"/>
      <c r="H41" s="446"/>
      <c r="I41" s="3">
        <f>SUM(COUNTIF(F7:F50,"A"),COUNTIF(F7:F50,"A."))</f>
        <v>11</v>
      </c>
      <c r="J41" s="9"/>
      <c r="K41" s="458" t="s">
        <v>85</v>
      </c>
      <c r="L41" s="446"/>
      <c r="M41" s="446"/>
      <c r="N41" s="446"/>
      <c r="O41" s="3">
        <f>SUM(COUNTIF(L7:L50,"A"),COUNTIF(L7:L50,"A."))</f>
        <v>14</v>
      </c>
      <c r="P41" s="3"/>
      <c r="Q41" s="458" t="s">
        <v>85</v>
      </c>
      <c r="R41" s="446"/>
      <c r="S41" s="446"/>
      <c r="T41" s="446"/>
      <c r="U41" s="3">
        <f>SUM(COUNTIF(R7:R50,"A"),COUNTIF(R7:R50,"A."))</f>
        <v>18</v>
      </c>
      <c r="V41" s="65"/>
      <c r="W41" s="3"/>
      <c r="X41" s="3"/>
      <c r="Y41" s="3"/>
      <c r="Z41" s="3"/>
      <c r="AA41" s="3"/>
      <c r="AB41" s="3"/>
      <c r="AC41" s="3"/>
      <c r="AD41" s="3"/>
      <c r="AE41" s="2"/>
      <c r="AF41" s="2"/>
      <c r="AG41" s="3"/>
      <c r="AH41" s="3"/>
      <c r="AI41" s="5"/>
      <c r="AJ41" s="2"/>
    </row>
    <row r="42" spans="1:36" ht="15.75" customHeight="1">
      <c r="A42" s="3"/>
      <c r="B42" s="3" t="s">
        <v>86</v>
      </c>
      <c r="C42" s="3"/>
      <c r="D42" s="3"/>
      <c r="E42" s="458" t="s">
        <v>87</v>
      </c>
      <c r="F42" s="446"/>
      <c r="G42" s="446"/>
      <c r="H42" s="446"/>
      <c r="I42" s="3">
        <f>SUM(COUNTIF(F7:F50,"B"),COUNTIF(F7:F50,"B."))</f>
        <v>0</v>
      </c>
      <c r="J42" s="9"/>
      <c r="K42" s="458" t="s">
        <v>88</v>
      </c>
      <c r="L42" s="446"/>
      <c r="M42" s="446"/>
      <c r="N42" s="446"/>
      <c r="O42" s="3">
        <f>SUM(COUNTIF(L7:L50,"B"),COUNTIF(L7:L50,"B."))</f>
        <v>0</v>
      </c>
      <c r="P42" s="3"/>
      <c r="Q42" s="458" t="s">
        <v>88</v>
      </c>
      <c r="R42" s="446"/>
      <c r="S42" s="446"/>
      <c r="T42" s="446"/>
      <c r="U42" s="3">
        <f>SUM(COUNTIF(R7:R50,"B"),COUNTIF(R7:R50,"B."))</f>
        <v>0</v>
      </c>
      <c r="V42" s="65"/>
      <c r="W42" s="3"/>
      <c r="X42" s="3"/>
      <c r="Y42" s="3"/>
      <c r="Z42" s="3"/>
      <c r="AA42" s="3"/>
      <c r="AB42" s="3"/>
      <c r="AC42" s="3"/>
      <c r="AD42" s="3"/>
      <c r="AE42" s="2"/>
      <c r="AF42" s="2"/>
      <c r="AG42" s="3"/>
      <c r="AH42" s="3"/>
      <c r="AI42" s="3"/>
      <c r="AJ42" s="2"/>
    </row>
    <row r="43" spans="1:36" ht="15.75" customHeight="1">
      <c r="A43" s="3"/>
      <c r="B43" s="3"/>
      <c r="C43" s="3"/>
      <c r="D43" s="3"/>
      <c r="E43" s="458" t="s">
        <v>89</v>
      </c>
      <c r="F43" s="446"/>
      <c r="G43" s="446"/>
      <c r="H43" s="446"/>
      <c r="I43" s="3">
        <f>SUM(COUNTIF(F7:F50,"C"),COUNTIF(F7:F50,"C."))</f>
        <v>0</v>
      </c>
      <c r="J43" s="9"/>
      <c r="K43" s="458" t="s">
        <v>90</v>
      </c>
      <c r="L43" s="446"/>
      <c r="M43" s="446"/>
      <c r="N43" s="446"/>
      <c r="O43" s="3">
        <f>SUM(COUNTIF(L7:L50,"C"),COUNTIF(L7:L50,"C."))</f>
        <v>0</v>
      </c>
      <c r="P43" s="3"/>
      <c r="Q43" s="458" t="s">
        <v>90</v>
      </c>
      <c r="R43" s="446"/>
      <c r="S43" s="446"/>
      <c r="T43" s="446"/>
      <c r="U43" s="3">
        <f>SUM(COUNTIF(R7:R50,"C"),COUNTIF(R7:R50,"C."))</f>
        <v>0</v>
      </c>
      <c r="V43" s="65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ht="15.75" customHeight="1">
      <c r="A44" s="3"/>
      <c r="B44" s="3"/>
      <c r="C44" s="3"/>
      <c r="D44" s="3"/>
      <c r="E44" s="458" t="s">
        <v>91</v>
      </c>
      <c r="F44" s="446"/>
      <c r="G44" s="446"/>
      <c r="H44" s="446"/>
      <c r="I44" s="3">
        <f>COUNTIF(F7:F50,"BP")</f>
        <v>1</v>
      </c>
      <c r="J44" s="9"/>
      <c r="K44" s="458" t="s">
        <v>92</v>
      </c>
      <c r="L44" s="446"/>
      <c r="M44" s="446"/>
      <c r="N44" s="446"/>
      <c r="O44" s="3">
        <f>COUNTIF(L7:L50,"BP")</f>
        <v>0</v>
      </c>
      <c r="P44" s="3"/>
      <c r="Q44" s="458" t="s">
        <v>92</v>
      </c>
      <c r="R44" s="446"/>
      <c r="S44" s="446"/>
      <c r="T44" s="446"/>
      <c r="U44" s="3">
        <f>COUNTIF(R7:R50,"BP")</f>
        <v>0</v>
      </c>
      <c r="V44" s="65"/>
      <c r="W44" s="3"/>
      <c r="X44" s="3"/>
      <c r="Y44" s="3"/>
      <c r="Z44" s="3"/>
      <c r="AA44" s="3"/>
      <c r="AB44" s="3"/>
      <c r="AC44" s="3"/>
      <c r="AD44" s="3"/>
      <c r="AE44" s="2"/>
      <c r="AF44" s="2"/>
      <c r="AG44" s="3"/>
      <c r="AH44" s="3"/>
      <c r="AI44" s="5"/>
      <c r="AJ44" s="2"/>
    </row>
    <row r="45" spans="1:36" ht="15.75" customHeight="1">
      <c r="A45" s="3"/>
      <c r="B45" s="3"/>
      <c r="C45" s="3"/>
      <c r="D45" s="3"/>
      <c r="E45" s="458" t="s">
        <v>93</v>
      </c>
      <c r="F45" s="446"/>
      <c r="G45" s="446"/>
      <c r="H45" s="446"/>
      <c r="I45" s="3">
        <f>SUM(COUNTIF(F7:F50,"A."),COUNTIF(F7:F50,"B."),COUNTIF(F7:F50,"C."))</f>
        <v>1</v>
      </c>
      <c r="J45" s="9"/>
      <c r="K45" s="458" t="s">
        <v>94</v>
      </c>
      <c r="L45" s="446"/>
      <c r="M45" s="446"/>
      <c r="N45" s="446"/>
      <c r="O45" s="3">
        <f>SUM(COUNTIF(L7:L50,"A."),COUNTIF(L7:L50,"B."),COUNTIF(L7:L50,"C."))</f>
        <v>0</v>
      </c>
      <c r="P45" s="3"/>
      <c r="Q45" s="458" t="s">
        <v>95</v>
      </c>
      <c r="R45" s="446"/>
      <c r="S45" s="446"/>
      <c r="T45" s="446"/>
      <c r="U45" s="3">
        <f>SUM(COUNTIF(R7:R50,"A."),COUNTIF(R7:R50,"B."),COUNTIF(R7:R50,"C."))</f>
        <v>0</v>
      </c>
      <c r="V45" s="65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5"/>
      <c r="AJ45" s="3"/>
    </row>
    <row r="46" spans="1:36" ht="15.75" customHeight="1">
      <c r="A46" s="3"/>
      <c r="B46" s="3"/>
      <c r="C46" s="3"/>
      <c r="D46" s="3"/>
      <c r="E46" s="459" t="s">
        <v>96</v>
      </c>
      <c r="F46" s="453"/>
      <c r="G46" s="453"/>
      <c r="H46" s="453"/>
      <c r="I46" s="66">
        <f>SUM(COUNTIF(F7:F50,"B."),COUNTIF(F7:F50,"C."))</f>
        <v>0</v>
      </c>
      <c r="J46" s="67"/>
      <c r="K46" s="459" t="s">
        <v>97</v>
      </c>
      <c r="L46" s="453"/>
      <c r="M46" s="453"/>
      <c r="N46" s="453"/>
      <c r="O46" s="66">
        <f>SUM(COUNTIF(L7:L50,"B."),COUNTIF(L7:L50,"C."))</f>
        <v>0</v>
      </c>
      <c r="P46" s="68"/>
      <c r="Q46" s="459" t="s">
        <v>97</v>
      </c>
      <c r="R46" s="453"/>
      <c r="S46" s="453"/>
      <c r="T46" s="453"/>
      <c r="U46" s="66">
        <f>SUM(COUNTIF(R7:R50,"B."),COUNTIF(R7:R50,"C."))</f>
        <v>0</v>
      </c>
      <c r="V46" s="68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69"/>
      <c r="AJ46" s="66"/>
    </row>
    <row r="47" spans="1:36" ht="15.75" customHeight="1">
      <c r="A47" s="3"/>
      <c r="B47" s="3"/>
      <c r="C47" s="3"/>
      <c r="D47" s="3"/>
      <c r="E47" s="460"/>
      <c r="F47" s="450"/>
      <c r="G47" s="450"/>
      <c r="H47" s="450"/>
      <c r="I47" s="3"/>
      <c r="J47" s="9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 t="s">
        <v>98</v>
      </c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:3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:3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:3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:3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:3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:3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:3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:3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:3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:3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:3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:3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:3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:3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:3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</sheetData>
  <mergeCells count="44">
    <mergeCell ref="E47:H47"/>
    <mergeCell ref="E39:J39"/>
    <mergeCell ref="K39:P39"/>
    <mergeCell ref="Q39:V39"/>
    <mergeCell ref="E40:H40"/>
    <mergeCell ref="K40:N40"/>
    <mergeCell ref="E41:H41"/>
    <mergeCell ref="Q42:T42"/>
    <mergeCell ref="E42:H42"/>
    <mergeCell ref="E43:H43"/>
    <mergeCell ref="E44:H44"/>
    <mergeCell ref="E45:H45"/>
    <mergeCell ref="E46:H46"/>
    <mergeCell ref="Q46:T46"/>
    <mergeCell ref="K41:N41"/>
    <mergeCell ref="K42:N42"/>
    <mergeCell ref="K43:N43"/>
    <mergeCell ref="K44:N44"/>
    <mergeCell ref="K45:N45"/>
    <mergeCell ref="K46:N46"/>
    <mergeCell ref="Q40:T40"/>
    <mergeCell ref="Q41:T41"/>
    <mergeCell ref="Q43:T43"/>
    <mergeCell ref="Q44:T44"/>
    <mergeCell ref="Q45:T45"/>
    <mergeCell ref="P4:P5"/>
    <mergeCell ref="Q4:S5"/>
    <mergeCell ref="A1:B1"/>
    <mergeCell ref="A3:E3"/>
    <mergeCell ref="A4:A6"/>
    <mergeCell ref="B4:B6"/>
    <mergeCell ref="C4:D5"/>
    <mergeCell ref="E4:G5"/>
    <mergeCell ref="H4:H6"/>
    <mergeCell ref="I4:I5"/>
    <mergeCell ref="J4:J5"/>
    <mergeCell ref="K4:M5"/>
    <mergeCell ref="N4:N6"/>
    <mergeCell ref="O4:O5"/>
    <mergeCell ref="T4:T6"/>
    <mergeCell ref="U4:U5"/>
    <mergeCell ref="V4:V5"/>
    <mergeCell ref="W4:W5"/>
    <mergeCell ref="X4:Y4"/>
  </mergeCells>
  <printOptions horizontalCentered="1"/>
  <pageMargins left="0" right="0" top="0.5" bottom="0.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/>
  </sheetViews>
  <sheetFormatPr defaultColWidth="12.5703125" defaultRowHeight="15" customHeight="1"/>
  <cols>
    <col min="1" max="1" width="4.140625" customWidth="1"/>
    <col min="2" max="2" width="24" customWidth="1"/>
    <col min="3" max="3" width="11" customWidth="1"/>
    <col min="4" max="4" width="11.42578125" customWidth="1"/>
    <col min="5" max="5" width="5.140625" customWidth="1"/>
    <col min="6" max="6" width="6.28515625" customWidth="1"/>
    <col min="7" max="7" width="4.42578125" customWidth="1"/>
    <col min="8" max="8" width="5.140625" customWidth="1"/>
    <col min="9" max="9" width="5" customWidth="1"/>
    <col min="10" max="10" width="4.7109375" customWidth="1"/>
    <col min="11" max="11" width="5.28515625" customWidth="1"/>
    <col min="12" max="12" width="4.28515625" customWidth="1"/>
    <col min="13" max="13" width="4.42578125" customWidth="1"/>
    <col min="14" max="14" width="4.85546875" customWidth="1"/>
    <col min="15" max="22" width="4.42578125" customWidth="1"/>
    <col min="23" max="23" width="4.28515625" customWidth="1"/>
    <col min="24" max="33" width="3.140625" customWidth="1"/>
    <col min="34" max="34" width="5.28515625" customWidth="1"/>
    <col min="35" max="35" width="3.5703125" customWidth="1"/>
    <col min="36" max="36" width="3.28515625" customWidth="1"/>
    <col min="37" max="37" width="9" customWidth="1"/>
  </cols>
  <sheetData>
    <row r="1" spans="1:37" ht="18.75" customHeight="1">
      <c r="A1" s="455" t="s">
        <v>0</v>
      </c>
      <c r="B1" s="446"/>
      <c r="C1" s="283"/>
      <c r="D1" s="2"/>
      <c r="E1" s="2"/>
      <c r="F1" s="117"/>
      <c r="G1" s="2"/>
      <c r="H1" s="2"/>
      <c r="I1" s="2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8.75" customHeight="1">
      <c r="A2" s="3" t="s">
        <v>618</v>
      </c>
      <c r="B2" s="3"/>
      <c r="C2" s="284"/>
      <c r="D2" s="7"/>
      <c r="E2" s="7"/>
      <c r="F2" s="8"/>
      <c r="G2" s="7"/>
      <c r="H2" s="2"/>
      <c r="I2" s="3"/>
      <c r="J2" s="3"/>
      <c r="K2" s="3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ht="18.75" customHeight="1">
      <c r="A3" s="3"/>
      <c r="B3" s="3"/>
      <c r="C3" s="284"/>
      <c r="D3" s="7"/>
      <c r="E3" s="7"/>
      <c r="F3" s="8"/>
      <c r="G3" s="7"/>
      <c r="H3" s="2"/>
      <c r="I3" s="3"/>
      <c r="J3" s="3"/>
      <c r="K3" s="3"/>
      <c r="L3" s="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ht="18.7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7"/>
      <c r="AI4" s="446"/>
      <c r="AJ4" s="3"/>
      <c r="AK4" s="3"/>
    </row>
    <row r="5" spans="1:37" ht="29.2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3"/>
      <c r="AI5" s="3"/>
      <c r="AJ5" s="3"/>
      <c r="AK5" s="3"/>
    </row>
    <row r="6" spans="1:37" ht="18.7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3"/>
      <c r="AI6" s="3"/>
      <c r="AJ6" s="3"/>
      <c r="AK6" s="3"/>
    </row>
    <row r="7" spans="1:37" ht="18.75" customHeight="1">
      <c r="A7" s="17">
        <v>1</v>
      </c>
      <c r="B7" s="52" t="s">
        <v>619</v>
      </c>
      <c r="C7" s="27" t="s">
        <v>620</v>
      </c>
      <c r="D7" s="27"/>
      <c r="E7" s="21">
        <v>13</v>
      </c>
      <c r="F7" s="14" t="s">
        <v>23</v>
      </c>
      <c r="G7" s="21">
        <v>95</v>
      </c>
      <c r="H7" s="20">
        <f t="shared" ref="H7:H44" si="0">E7/(G7*G7)*10000</f>
        <v>14.404432132963988</v>
      </c>
      <c r="I7" s="21"/>
      <c r="J7" s="21"/>
      <c r="K7" s="21">
        <v>14</v>
      </c>
      <c r="L7" s="22" t="s">
        <v>23</v>
      </c>
      <c r="M7" s="21">
        <v>97</v>
      </c>
      <c r="N7" s="20">
        <f t="shared" ref="N7:N44" si="1">K7/(M7*M7)*10000</f>
        <v>14.879370815176957</v>
      </c>
      <c r="O7" s="21"/>
      <c r="P7" s="21"/>
      <c r="Q7" s="22">
        <v>14.5</v>
      </c>
      <c r="R7" s="22" t="s">
        <v>23</v>
      </c>
      <c r="S7" s="22">
        <v>99</v>
      </c>
      <c r="T7" s="20">
        <f t="shared" ref="T7:T46" si="2">Q7/(S7*S7)*10000</f>
        <v>14.794408733802673</v>
      </c>
      <c r="U7" s="21"/>
      <c r="V7" s="21"/>
      <c r="W7" s="5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spans="1:37" ht="18.75" customHeight="1">
      <c r="A8" s="17">
        <v>2</v>
      </c>
      <c r="B8" s="52" t="s">
        <v>621</v>
      </c>
      <c r="C8" s="27"/>
      <c r="D8" s="27" t="s">
        <v>622</v>
      </c>
      <c r="E8" s="21">
        <v>17.8</v>
      </c>
      <c r="F8" s="14" t="s">
        <v>23</v>
      </c>
      <c r="G8" s="21">
        <v>102</v>
      </c>
      <c r="H8" s="20">
        <f t="shared" si="0"/>
        <v>17.108804306036141</v>
      </c>
      <c r="I8" s="21"/>
      <c r="J8" s="21"/>
      <c r="K8" s="21">
        <v>18.2</v>
      </c>
      <c r="L8" s="22" t="s">
        <v>23</v>
      </c>
      <c r="M8" s="21">
        <v>104</v>
      </c>
      <c r="N8" s="20">
        <f t="shared" si="1"/>
        <v>16.826923076923077</v>
      </c>
      <c r="O8" s="21"/>
      <c r="P8" s="21"/>
      <c r="Q8" s="22">
        <v>20</v>
      </c>
      <c r="R8" s="22" t="s">
        <v>23</v>
      </c>
      <c r="S8" s="22">
        <v>107</v>
      </c>
      <c r="T8" s="20">
        <f t="shared" si="2"/>
        <v>17.468774565464233</v>
      </c>
      <c r="U8" s="21"/>
      <c r="V8" s="21"/>
      <c r="W8" s="5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</row>
    <row r="9" spans="1:37" ht="18.75" customHeight="1">
      <c r="A9" s="17">
        <v>3</v>
      </c>
      <c r="B9" s="52" t="s">
        <v>623</v>
      </c>
      <c r="C9" s="27" t="s">
        <v>624</v>
      </c>
      <c r="D9" s="27"/>
      <c r="E9" s="21">
        <v>23.5</v>
      </c>
      <c r="F9" s="146" t="s">
        <v>56</v>
      </c>
      <c r="G9" s="21">
        <v>105</v>
      </c>
      <c r="H9" s="20">
        <f t="shared" si="0"/>
        <v>21.315192743764172</v>
      </c>
      <c r="I9" s="22" t="s">
        <v>518</v>
      </c>
      <c r="J9" s="22" t="s">
        <v>625</v>
      </c>
      <c r="K9" s="21">
        <v>23.5</v>
      </c>
      <c r="L9" s="51" t="s">
        <v>56</v>
      </c>
      <c r="M9" s="21">
        <v>108</v>
      </c>
      <c r="N9" s="20">
        <f t="shared" si="1"/>
        <v>20.147462277091904</v>
      </c>
      <c r="O9" s="22" t="s">
        <v>626</v>
      </c>
      <c r="P9" s="22" t="s">
        <v>626</v>
      </c>
      <c r="Q9" s="22">
        <v>24</v>
      </c>
      <c r="R9" s="51" t="s">
        <v>56</v>
      </c>
      <c r="S9" s="22">
        <v>110</v>
      </c>
      <c r="T9" s="20">
        <f t="shared" si="2"/>
        <v>19.834710743801654</v>
      </c>
      <c r="U9" s="22">
        <v>24.2</v>
      </c>
      <c r="V9" s="22">
        <v>24.5</v>
      </c>
      <c r="W9" s="5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ht="18.75" customHeight="1">
      <c r="A10" s="17">
        <v>4</v>
      </c>
      <c r="B10" s="52" t="s">
        <v>627</v>
      </c>
      <c r="C10" s="27"/>
      <c r="D10" s="27" t="s">
        <v>628</v>
      </c>
      <c r="E10" s="21">
        <v>14.3</v>
      </c>
      <c r="F10" s="192" t="s">
        <v>23</v>
      </c>
      <c r="G10" s="21">
        <v>101</v>
      </c>
      <c r="H10" s="20">
        <f t="shared" si="0"/>
        <v>14.018233506518969</v>
      </c>
      <c r="I10" s="21"/>
      <c r="J10" s="21"/>
      <c r="K10" s="21">
        <v>15</v>
      </c>
      <c r="L10" s="22" t="s">
        <v>23</v>
      </c>
      <c r="M10" s="21">
        <v>103</v>
      </c>
      <c r="N10" s="20">
        <f t="shared" si="1"/>
        <v>14.138938637006314</v>
      </c>
      <c r="O10" s="21"/>
      <c r="P10" s="21"/>
      <c r="Q10" s="22">
        <v>15.5</v>
      </c>
      <c r="R10" s="22" t="s">
        <v>23</v>
      </c>
      <c r="S10" s="22">
        <v>104</v>
      </c>
      <c r="T10" s="20">
        <f t="shared" si="2"/>
        <v>14.330621301775148</v>
      </c>
      <c r="U10" s="21"/>
      <c r="V10" s="21"/>
      <c r="W10" s="5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</row>
    <row r="11" spans="1:37" ht="18.75" customHeight="1">
      <c r="A11" s="17">
        <v>5</v>
      </c>
      <c r="B11" s="52" t="s">
        <v>629</v>
      </c>
      <c r="C11" s="27"/>
      <c r="D11" s="27" t="s">
        <v>630</v>
      </c>
      <c r="E11" s="21">
        <v>30.3</v>
      </c>
      <c r="F11" s="146" t="s">
        <v>56</v>
      </c>
      <c r="G11" s="21">
        <v>110</v>
      </c>
      <c r="H11" s="20">
        <f t="shared" si="0"/>
        <v>25.041322314049587</v>
      </c>
      <c r="I11" s="22" t="s">
        <v>631</v>
      </c>
      <c r="J11" s="22" t="s">
        <v>632</v>
      </c>
      <c r="K11" s="21">
        <v>31</v>
      </c>
      <c r="L11" s="51" t="s">
        <v>56</v>
      </c>
      <c r="M11" s="21">
        <v>112</v>
      </c>
      <c r="N11" s="20">
        <f t="shared" si="1"/>
        <v>24.713010204081634</v>
      </c>
      <c r="O11" s="22" t="s">
        <v>633</v>
      </c>
      <c r="P11" s="22" t="s">
        <v>634</v>
      </c>
      <c r="Q11" s="22">
        <v>31.5</v>
      </c>
      <c r="R11" s="51" t="s">
        <v>56</v>
      </c>
      <c r="S11" s="22">
        <v>114</v>
      </c>
      <c r="T11" s="20">
        <f t="shared" si="2"/>
        <v>24.238227146814403</v>
      </c>
      <c r="U11" s="22">
        <v>32</v>
      </c>
      <c r="V11" s="22">
        <v>32.5</v>
      </c>
      <c r="W11" s="5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</row>
    <row r="12" spans="1:37" ht="18.75" customHeight="1">
      <c r="A12" s="17">
        <v>6</v>
      </c>
      <c r="B12" s="104" t="s">
        <v>635</v>
      </c>
      <c r="C12" s="204"/>
      <c r="D12" s="204" t="s">
        <v>636</v>
      </c>
      <c r="E12" s="21">
        <v>26</v>
      </c>
      <c r="F12" s="146" t="s">
        <v>56</v>
      </c>
      <c r="G12" s="21">
        <v>115</v>
      </c>
      <c r="H12" s="20">
        <f t="shared" si="0"/>
        <v>19.659735349716446</v>
      </c>
      <c r="I12" s="22" t="s">
        <v>637</v>
      </c>
      <c r="J12" s="22" t="s">
        <v>638</v>
      </c>
      <c r="K12" s="21">
        <v>26</v>
      </c>
      <c r="L12" s="51" t="s">
        <v>56</v>
      </c>
      <c r="M12" s="21">
        <v>117</v>
      </c>
      <c r="N12" s="20">
        <f t="shared" si="1"/>
        <v>18.99335232668566</v>
      </c>
      <c r="O12" s="22" t="s">
        <v>638</v>
      </c>
      <c r="P12" s="22" t="s">
        <v>638</v>
      </c>
      <c r="Q12" s="22">
        <v>26.5</v>
      </c>
      <c r="R12" s="51" t="s">
        <v>56</v>
      </c>
      <c r="S12" s="22">
        <v>118</v>
      </c>
      <c r="T12" s="20">
        <f t="shared" si="2"/>
        <v>19.031887388681412</v>
      </c>
      <c r="U12" s="22">
        <v>27</v>
      </c>
      <c r="V12" s="22">
        <v>27.5</v>
      </c>
      <c r="W12" s="5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</row>
    <row r="13" spans="1:37" ht="18.75" customHeight="1">
      <c r="A13" s="17">
        <v>7</v>
      </c>
      <c r="B13" s="52" t="s">
        <v>639</v>
      </c>
      <c r="C13" s="27" t="s">
        <v>640</v>
      </c>
      <c r="D13" s="27"/>
      <c r="E13" s="21">
        <v>20.3</v>
      </c>
      <c r="F13" s="14" t="s">
        <v>23</v>
      </c>
      <c r="G13" s="21">
        <v>106</v>
      </c>
      <c r="H13" s="20">
        <f t="shared" si="0"/>
        <v>18.06692773228907</v>
      </c>
      <c r="I13" s="21"/>
      <c r="J13" s="21"/>
      <c r="K13" s="21">
        <v>21</v>
      </c>
      <c r="L13" s="22" t="s">
        <v>23</v>
      </c>
      <c r="M13" s="21">
        <v>108</v>
      </c>
      <c r="N13" s="20">
        <f t="shared" si="1"/>
        <v>18.004115226337451</v>
      </c>
      <c r="O13" s="21"/>
      <c r="P13" s="137"/>
      <c r="Q13" s="22">
        <v>21.5</v>
      </c>
      <c r="R13" s="22" t="s">
        <v>23</v>
      </c>
      <c r="S13" s="22">
        <v>110</v>
      </c>
      <c r="T13" s="20">
        <f t="shared" si="2"/>
        <v>17.768595041322314</v>
      </c>
      <c r="U13" s="21"/>
      <c r="V13" s="21"/>
      <c r="W13" s="5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</row>
    <row r="14" spans="1:37" ht="18.75" customHeight="1">
      <c r="A14" s="17">
        <v>8</v>
      </c>
      <c r="B14" s="52" t="s">
        <v>641</v>
      </c>
      <c r="C14" s="27" t="s">
        <v>642</v>
      </c>
      <c r="D14" s="27"/>
      <c r="E14" s="21">
        <v>15</v>
      </c>
      <c r="F14" s="14" t="s">
        <v>23</v>
      </c>
      <c r="G14" s="21">
        <v>100</v>
      </c>
      <c r="H14" s="20">
        <f t="shared" si="0"/>
        <v>15</v>
      </c>
      <c r="I14" s="21"/>
      <c r="J14" s="21"/>
      <c r="K14" s="21">
        <v>16</v>
      </c>
      <c r="L14" s="22" t="s">
        <v>23</v>
      </c>
      <c r="M14" s="21">
        <v>103</v>
      </c>
      <c r="N14" s="20">
        <f t="shared" si="1"/>
        <v>15.08153454614007</v>
      </c>
      <c r="O14" s="21"/>
      <c r="P14" s="21"/>
      <c r="Q14" s="22">
        <v>17</v>
      </c>
      <c r="R14" s="22" t="s">
        <v>23</v>
      </c>
      <c r="S14" s="22">
        <v>106</v>
      </c>
      <c r="T14" s="20">
        <f t="shared" si="2"/>
        <v>15.129939480242079</v>
      </c>
      <c r="U14" s="21"/>
      <c r="V14" s="21"/>
      <c r="W14" s="5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</row>
    <row r="15" spans="1:37" ht="18.75" customHeight="1">
      <c r="A15" s="17">
        <v>9</v>
      </c>
      <c r="B15" s="52" t="s">
        <v>643</v>
      </c>
      <c r="C15" s="27" t="s">
        <v>644</v>
      </c>
      <c r="D15" s="285"/>
      <c r="E15" s="21">
        <v>16.5</v>
      </c>
      <c r="F15" s="14" t="s">
        <v>23</v>
      </c>
      <c r="G15" s="21">
        <v>102</v>
      </c>
      <c r="H15" s="20">
        <f t="shared" si="0"/>
        <v>15.859284890426759</v>
      </c>
      <c r="I15" s="21"/>
      <c r="J15" s="21"/>
      <c r="K15" s="21">
        <v>17</v>
      </c>
      <c r="L15" s="286" t="s">
        <v>23</v>
      </c>
      <c r="M15" s="21">
        <v>103</v>
      </c>
      <c r="N15" s="20">
        <f t="shared" si="1"/>
        <v>16.024130455273824</v>
      </c>
      <c r="O15" s="21"/>
      <c r="P15" s="21"/>
      <c r="Q15" s="22">
        <v>17.5</v>
      </c>
      <c r="R15" s="22" t="s">
        <v>23</v>
      </c>
      <c r="S15" s="22">
        <v>106</v>
      </c>
      <c r="T15" s="20">
        <f t="shared" si="2"/>
        <v>15.574937700249199</v>
      </c>
      <c r="U15" s="21"/>
      <c r="V15" s="21"/>
      <c r="W15" s="5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 spans="1:37" ht="18.75" customHeight="1">
      <c r="A16" s="17">
        <v>10</v>
      </c>
      <c r="B16" s="168" t="s">
        <v>645</v>
      </c>
      <c r="C16" s="168"/>
      <c r="D16" s="27" t="s">
        <v>646</v>
      </c>
      <c r="E16" s="21">
        <v>20.3</v>
      </c>
      <c r="F16" s="14" t="s">
        <v>23</v>
      </c>
      <c r="G16" s="21">
        <v>108</v>
      </c>
      <c r="H16" s="20">
        <f t="shared" si="0"/>
        <v>17.403978052126202</v>
      </c>
      <c r="I16" s="21"/>
      <c r="J16" s="21"/>
      <c r="K16" s="21">
        <v>21</v>
      </c>
      <c r="L16" s="286" t="s">
        <v>23</v>
      </c>
      <c r="M16" s="21">
        <v>109</v>
      </c>
      <c r="N16" s="20">
        <f t="shared" si="1"/>
        <v>17.675279858597762</v>
      </c>
      <c r="O16" s="21"/>
      <c r="P16" s="21"/>
      <c r="Q16" s="22">
        <v>22</v>
      </c>
      <c r="R16" s="22" t="s">
        <v>23</v>
      </c>
      <c r="S16" s="22">
        <v>111</v>
      </c>
      <c r="T16" s="20">
        <f t="shared" si="2"/>
        <v>17.855693531369205</v>
      </c>
      <c r="U16" s="21"/>
      <c r="V16" s="21"/>
      <c r="W16" s="5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</row>
    <row r="17" spans="1:37" ht="18.75" customHeight="1">
      <c r="A17" s="17">
        <v>11</v>
      </c>
      <c r="B17" s="52" t="s">
        <v>647</v>
      </c>
      <c r="C17" s="225" t="s">
        <v>648</v>
      </c>
      <c r="D17" s="285"/>
      <c r="E17" s="21">
        <v>27.9</v>
      </c>
      <c r="F17" s="146" t="s">
        <v>56</v>
      </c>
      <c r="G17" s="21">
        <v>114</v>
      </c>
      <c r="H17" s="20">
        <f t="shared" si="0"/>
        <v>21.468144044321328</v>
      </c>
      <c r="I17" s="22" t="s">
        <v>649</v>
      </c>
      <c r="J17" s="22" t="s">
        <v>650</v>
      </c>
      <c r="K17" s="21">
        <v>27.3</v>
      </c>
      <c r="L17" s="51" t="s">
        <v>56</v>
      </c>
      <c r="M17" s="21">
        <v>116</v>
      </c>
      <c r="N17" s="20">
        <f t="shared" si="1"/>
        <v>20.288347205707492</v>
      </c>
      <c r="O17" s="22" t="s">
        <v>651</v>
      </c>
      <c r="P17" s="22" t="s">
        <v>650</v>
      </c>
      <c r="Q17" s="22">
        <v>27.5</v>
      </c>
      <c r="R17" s="51" t="s">
        <v>56</v>
      </c>
      <c r="S17" s="22">
        <v>119</v>
      </c>
      <c r="T17" s="20">
        <f t="shared" si="2"/>
        <v>19.419532518889909</v>
      </c>
      <c r="U17" s="22">
        <v>27.2</v>
      </c>
      <c r="V17" s="22">
        <v>27.5</v>
      </c>
      <c r="W17" s="5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</row>
    <row r="18" spans="1:37" ht="18.75" customHeight="1">
      <c r="A18" s="17">
        <v>12</v>
      </c>
      <c r="B18" s="52" t="s">
        <v>425</v>
      </c>
      <c r="C18" s="27">
        <v>43537</v>
      </c>
      <c r="D18" s="27"/>
      <c r="E18" s="21">
        <v>25</v>
      </c>
      <c r="F18" s="146" t="s">
        <v>56</v>
      </c>
      <c r="G18" s="21">
        <v>108</v>
      </c>
      <c r="H18" s="20">
        <f t="shared" si="0"/>
        <v>21.433470507544584</v>
      </c>
      <c r="I18" s="22" t="s">
        <v>517</v>
      </c>
      <c r="J18" s="22" t="s">
        <v>517</v>
      </c>
      <c r="K18" s="21">
        <v>26</v>
      </c>
      <c r="L18" s="51" t="s">
        <v>56</v>
      </c>
      <c r="M18" s="21">
        <v>110</v>
      </c>
      <c r="N18" s="20">
        <f t="shared" si="1"/>
        <v>21.487603305785125</v>
      </c>
      <c r="O18" s="22" t="s">
        <v>638</v>
      </c>
      <c r="P18" s="22" t="s">
        <v>638</v>
      </c>
      <c r="Q18" s="22">
        <v>26.5</v>
      </c>
      <c r="R18" s="51" t="s">
        <v>56</v>
      </c>
      <c r="S18" s="22">
        <v>112</v>
      </c>
      <c r="T18" s="20">
        <f t="shared" si="2"/>
        <v>21.125637755102044</v>
      </c>
      <c r="U18" s="22">
        <v>27</v>
      </c>
      <c r="V18" s="22">
        <v>27.2</v>
      </c>
      <c r="W18" s="5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</row>
    <row r="19" spans="1:37" ht="18.75" customHeight="1">
      <c r="A19" s="17">
        <v>13</v>
      </c>
      <c r="B19" s="52" t="s">
        <v>652</v>
      </c>
      <c r="C19" s="287" t="s">
        <v>653</v>
      </c>
      <c r="D19" s="27"/>
      <c r="E19" s="21">
        <v>16.7</v>
      </c>
      <c r="F19" s="14" t="s">
        <v>23</v>
      </c>
      <c r="G19" s="21">
        <v>102</v>
      </c>
      <c r="H19" s="20">
        <f t="shared" si="0"/>
        <v>16.051518646674356</v>
      </c>
      <c r="I19" s="21"/>
      <c r="J19" s="21"/>
      <c r="K19" s="21">
        <v>17</v>
      </c>
      <c r="L19" s="22" t="s">
        <v>23</v>
      </c>
      <c r="M19" s="21">
        <v>104</v>
      </c>
      <c r="N19" s="20">
        <f t="shared" si="1"/>
        <v>15.717455621301776</v>
      </c>
      <c r="O19" s="21"/>
      <c r="P19" s="21"/>
      <c r="Q19" s="22">
        <v>17.5</v>
      </c>
      <c r="R19" s="22" t="s">
        <v>23</v>
      </c>
      <c r="S19" s="22">
        <v>106</v>
      </c>
      <c r="T19" s="20">
        <f t="shared" si="2"/>
        <v>15.574937700249199</v>
      </c>
      <c r="U19" s="21"/>
      <c r="V19" s="21"/>
      <c r="W19" s="5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</row>
    <row r="20" spans="1:37" ht="18.75" customHeight="1">
      <c r="A20" s="17">
        <v>14</v>
      </c>
      <c r="B20" s="168" t="s">
        <v>654</v>
      </c>
      <c r="C20" s="125" t="s">
        <v>655</v>
      </c>
      <c r="D20" s="27"/>
      <c r="E20" s="21">
        <v>15.3</v>
      </c>
      <c r="F20" s="14" t="s">
        <v>23</v>
      </c>
      <c r="G20" s="21">
        <v>103</v>
      </c>
      <c r="H20" s="20">
        <f t="shared" si="0"/>
        <v>14.421717409746442</v>
      </c>
      <c r="I20" s="21"/>
      <c r="J20" s="21"/>
      <c r="K20" s="21">
        <v>16</v>
      </c>
      <c r="L20" s="22" t="s">
        <v>23</v>
      </c>
      <c r="M20" s="21">
        <v>105</v>
      </c>
      <c r="N20" s="20">
        <f t="shared" si="1"/>
        <v>14.512471655328799</v>
      </c>
      <c r="O20" s="21"/>
      <c r="P20" s="137"/>
      <c r="Q20" s="22">
        <v>17</v>
      </c>
      <c r="R20" s="22" t="s">
        <v>23</v>
      </c>
      <c r="S20" s="22">
        <v>107</v>
      </c>
      <c r="T20" s="20">
        <f t="shared" si="2"/>
        <v>14.848458380644598</v>
      </c>
      <c r="U20" s="21"/>
      <c r="V20" s="21"/>
      <c r="W20" s="5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</row>
    <row r="21" spans="1:37" ht="18.75" customHeight="1">
      <c r="A21" s="17">
        <v>15</v>
      </c>
      <c r="B21" s="52" t="s">
        <v>656</v>
      </c>
      <c r="C21" s="225"/>
      <c r="D21" s="27" t="s">
        <v>657</v>
      </c>
      <c r="E21" s="21">
        <v>14.3</v>
      </c>
      <c r="F21" s="14" t="s">
        <v>23</v>
      </c>
      <c r="G21" s="21">
        <v>97</v>
      </c>
      <c r="H21" s="20">
        <f t="shared" si="0"/>
        <v>15.19821447550218</v>
      </c>
      <c r="I21" s="21"/>
      <c r="J21" s="21"/>
      <c r="K21" s="21">
        <v>15</v>
      </c>
      <c r="L21" s="22" t="s">
        <v>23</v>
      </c>
      <c r="M21" s="21">
        <v>98</v>
      </c>
      <c r="N21" s="20">
        <f t="shared" si="1"/>
        <v>15.618492294877134</v>
      </c>
      <c r="O21" s="21"/>
      <c r="P21" s="21"/>
      <c r="Q21" s="22">
        <v>15.5</v>
      </c>
      <c r="R21" s="22" t="s">
        <v>23</v>
      </c>
      <c r="S21" s="22">
        <v>100</v>
      </c>
      <c r="T21" s="20">
        <f t="shared" si="2"/>
        <v>15.5</v>
      </c>
      <c r="U21" s="21"/>
      <c r="V21" s="21"/>
      <c r="W21" s="5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</row>
    <row r="22" spans="1:37" ht="18.75" customHeight="1">
      <c r="A22" s="17">
        <v>16</v>
      </c>
      <c r="B22" s="52" t="s">
        <v>658</v>
      </c>
      <c r="C22" s="27"/>
      <c r="D22" s="27" t="s">
        <v>659</v>
      </c>
      <c r="E22" s="21">
        <v>18</v>
      </c>
      <c r="F22" s="14" t="s">
        <v>23</v>
      </c>
      <c r="G22" s="21">
        <v>109</v>
      </c>
      <c r="H22" s="20">
        <f t="shared" si="0"/>
        <v>15.150239878798081</v>
      </c>
      <c r="I22" s="21"/>
      <c r="J22" s="288"/>
      <c r="K22" s="21">
        <v>19</v>
      </c>
      <c r="L22" s="289" t="s">
        <v>23</v>
      </c>
      <c r="M22" s="288" t="s">
        <v>660</v>
      </c>
      <c r="N22" s="20">
        <f t="shared" si="1"/>
        <v>15.420826231637042</v>
      </c>
      <c r="O22" s="288"/>
      <c r="P22" s="21"/>
      <c r="Q22" s="289" t="s">
        <v>661</v>
      </c>
      <c r="R22" s="22" t="s">
        <v>23</v>
      </c>
      <c r="S22" s="22">
        <v>113</v>
      </c>
      <c r="T22" s="20">
        <f t="shared" si="2"/>
        <v>15.662933667475917</v>
      </c>
      <c r="U22" s="21"/>
      <c r="V22" s="21"/>
      <c r="W22" s="5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</row>
    <row r="23" spans="1:37" ht="18.75" customHeight="1">
      <c r="A23" s="17">
        <v>17</v>
      </c>
      <c r="B23" s="52" t="s">
        <v>662</v>
      </c>
      <c r="C23" s="27" t="s">
        <v>663</v>
      </c>
      <c r="D23" s="27"/>
      <c r="E23" s="21">
        <v>12</v>
      </c>
      <c r="F23" s="146" t="s">
        <v>144</v>
      </c>
      <c r="G23" s="21">
        <v>92</v>
      </c>
      <c r="H23" s="20">
        <f t="shared" si="0"/>
        <v>14.177693761814746</v>
      </c>
      <c r="I23" s="22" t="s">
        <v>664</v>
      </c>
      <c r="J23" s="22" t="s">
        <v>665</v>
      </c>
      <c r="K23" s="21">
        <v>13</v>
      </c>
      <c r="L23" s="51" t="s">
        <v>220</v>
      </c>
      <c r="M23" s="21">
        <v>94</v>
      </c>
      <c r="N23" s="20">
        <f t="shared" si="1"/>
        <v>14.712539610683567</v>
      </c>
      <c r="O23" s="22" t="s">
        <v>666</v>
      </c>
      <c r="P23" s="22" t="s">
        <v>667</v>
      </c>
      <c r="Q23" s="22">
        <v>14</v>
      </c>
      <c r="R23" s="51" t="s">
        <v>220</v>
      </c>
      <c r="S23" s="22">
        <v>96</v>
      </c>
      <c r="T23" s="20">
        <f t="shared" si="2"/>
        <v>15.190972222222223</v>
      </c>
      <c r="U23" s="22">
        <v>14</v>
      </c>
      <c r="V23" s="22">
        <v>14.2</v>
      </c>
      <c r="W23" s="5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</row>
    <row r="24" spans="1:37" ht="18.75" customHeight="1">
      <c r="A24" s="17">
        <v>18</v>
      </c>
      <c r="B24" s="52" t="s">
        <v>668</v>
      </c>
      <c r="C24" s="27" t="s">
        <v>669</v>
      </c>
      <c r="D24" s="27"/>
      <c r="E24" s="21">
        <v>25</v>
      </c>
      <c r="F24" s="146" t="s">
        <v>56</v>
      </c>
      <c r="G24" s="21">
        <v>109</v>
      </c>
      <c r="H24" s="20">
        <f t="shared" si="0"/>
        <v>21.041999831664</v>
      </c>
      <c r="I24" s="22" t="s">
        <v>670</v>
      </c>
      <c r="J24" s="22" t="s">
        <v>638</v>
      </c>
      <c r="K24" s="21">
        <v>25</v>
      </c>
      <c r="L24" s="51" t="s">
        <v>56</v>
      </c>
      <c r="M24" s="21">
        <v>112</v>
      </c>
      <c r="N24" s="20">
        <f t="shared" si="1"/>
        <v>19.929846938775512</v>
      </c>
      <c r="O24" s="22" t="s">
        <v>517</v>
      </c>
      <c r="P24" s="22" t="s">
        <v>517</v>
      </c>
      <c r="Q24" s="22">
        <v>26</v>
      </c>
      <c r="R24" s="51" t="s">
        <v>56</v>
      </c>
      <c r="S24" s="22">
        <v>114</v>
      </c>
      <c r="T24" s="20">
        <f t="shared" si="2"/>
        <v>20.006155740227761</v>
      </c>
      <c r="U24" s="22">
        <v>26.5</v>
      </c>
      <c r="V24" s="22">
        <v>26.8</v>
      </c>
      <c r="W24" s="5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</row>
    <row r="25" spans="1:37" ht="18.75" customHeight="1">
      <c r="A25" s="17">
        <v>19</v>
      </c>
      <c r="B25" s="52" t="s">
        <v>671</v>
      </c>
      <c r="C25" s="27"/>
      <c r="D25" s="27" t="s">
        <v>672</v>
      </c>
      <c r="E25" s="21">
        <v>14</v>
      </c>
      <c r="F25" s="14" t="s">
        <v>23</v>
      </c>
      <c r="G25" s="21">
        <v>97</v>
      </c>
      <c r="H25" s="20">
        <f t="shared" si="0"/>
        <v>14.879370815176957</v>
      </c>
      <c r="I25" s="21"/>
      <c r="J25" s="21"/>
      <c r="K25" s="21">
        <v>15</v>
      </c>
      <c r="L25" s="22" t="s">
        <v>23</v>
      </c>
      <c r="M25" s="21">
        <v>99</v>
      </c>
      <c r="N25" s="20">
        <f t="shared" si="1"/>
        <v>15.304560759106215</v>
      </c>
      <c r="O25" s="21"/>
      <c r="P25" s="21"/>
      <c r="Q25" s="22">
        <v>15.5</v>
      </c>
      <c r="R25" s="22" t="s">
        <v>23</v>
      </c>
      <c r="S25" s="22">
        <v>102</v>
      </c>
      <c r="T25" s="20">
        <f t="shared" si="2"/>
        <v>14.898116109188773</v>
      </c>
      <c r="U25" s="21"/>
      <c r="V25" s="21"/>
      <c r="W25" s="5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</row>
    <row r="26" spans="1:37" ht="18.75" customHeight="1">
      <c r="A26" s="17">
        <v>20</v>
      </c>
      <c r="B26" s="168" t="s">
        <v>673</v>
      </c>
      <c r="C26" s="27" t="s">
        <v>674</v>
      </c>
      <c r="D26" s="27"/>
      <c r="E26" s="21">
        <v>31</v>
      </c>
      <c r="F26" s="146" t="s">
        <v>56</v>
      </c>
      <c r="G26" s="21">
        <v>106</v>
      </c>
      <c r="H26" s="20">
        <f t="shared" si="0"/>
        <v>27.589889640441438</v>
      </c>
      <c r="I26" s="22" t="s">
        <v>632</v>
      </c>
      <c r="J26" s="22" t="s">
        <v>632</v>
      </c>
      <c r="K26" s="21">
        <v>31</v>
      </c>
      <c r="L26" s="51" t="s">
        <v>56</v>
      </c>
      <c r="M26" s="21">
        <v>108</v>
      </c>
      <c r="N26" s="20">
        <f t="shared" si="1"/>
        <v>26.577503429355279</v>
      </c>
      <c r="O26" s="22" t="s">
        <v>633</v>
      </c>
      <c r="P26" s="22" t="s">
        <v>633</v>
      </c>
      <c r="Q26" s="22">
        <v>31.5</v>
      </c>
      <c r="R26" s="51" t="s">
        <v>56</v>
      </c>
      <c r="S26" s="22">
        <v>110</v>
      </c>
      <c r="T26" s="20">
        <f t="shared" si="2"/>
        <v>26.033057851239668</v>
      </c>
      <c r="U26" s="22">
        <v>31.7</v>
      </c>
      <c r="V26" s="22">
        <v>32</v>
      </c>
      <c r="W26" s="5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</row>
    <row r="27" spans="1:37" ht="18.75" customHeight="1">
      <c r="A27" s="17">
        <v>21</v>
      </c>
      <c r="B27" s="168" t="s">
        <v>675</v>
      </c>
      <c r="C27" s="204"/>
      <c r="D27" s="290" t="s">
        <v>676</v>
      </c>
      <c r="E27" s="21">
        <v>16</v>
      </c>
      <c r="F27" s="14" t="s">
        <v>23</v>
      </c>
      <c r="G27" s="21">
        <v>103</v>
      </c>
      <c r="H27" s="20">
        <f t="shared" si="0"/>
        <v>15.08153454614007</v>
      </c>
      <c r="I27" s="21"/>
      <c r="J27" s="21"/>
      <c r="K27" s="21">
        <v>17</v>
      </c>
      <c r="L27" s="22" t="s">
        <v>23</v>
      </c>
      <c r="M27" s="21">
        <v>105</v>
      </c>
      <c r="N27" s="20">
        <f t="shared" si="1"/>
        <v>15.419501133786847</v>
      </c>
      <c r="O27" s="21"/>
      <c r="P27" s="21"/>
      <c r="Q27" s="22">
        <v>17.5</v>
      </c>
      <c r="R27" s="22" t="s">
        <v>23</v>
      </c>
      <c r="S27" s="22">
        <v>109</v>
      </c>
      <c r="T27" s="20">
        <f t="shared" si="2"/>
        <v>14.729399882164801</v>
      </c>
      <c r="U27" s="21"/>
      <c r="V27" s="21"/>
      <c r="W27" s="5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</row>
    <row r="28" spans="1:37" ht="18.75" customHeight="1">
      <c r="A28" s="17">
        <v>22</v>
      </c>
      <c r="B28" s="52" t="s">
        <v>677</v>
      </c>
      <c r="C28" s="225" t="s">
        <v>678</v>
      </c>
      <c r="D28" s="27"/>
      <c r="E28" s="21">
        <v>16.600000000000001</v>
      </c>
      <c r="F28" s="14" t="s">
        <v>23</v>
      </c>
      <c r="G28" s="21">
        <v>102</v>
      </c>
      <c r="H28" s="20">
        <f t="shared" si="0"/>
        <v>15.955401768550558</v>
      </c>
      <c r="I28" s="21"/>
      <c r="J28" s="21"/>
      <c r="K28" s="21">
        <v>17</v>
      </c>
      <c r="L28" s="286" t="s">
        <v>23</v>
      </c>
      <c r="M28" s="21">
        <v>104</v>
      </c>
      <c r="N28" s="20">
        <f t="shared" si="1"/>
        <v>15.717455621301776</v>
      </c>
      <c r="O28" s="21"/>
      <c r="P28" s="21"/>
      <c r="Q28" s="22">
        <v>17.5</v>
      </c>
      <c r="R28" s="22" t="s">
        <v>23</v>
      </c>
      <c r="S28" s="22">
        <v>106</v>
      </c>
      <c r="T28" s="20">
        <f t="shared" si="2"/>
        <v>15.574937700249199</v>
      </c>
      <c r="U28" s="21"/>
      <c r="V28" s="21"/>
      <c r="W28" s="5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</row>
    <row r="29" spans="1:37" ht="18.75" customHeight="1">
      <c r="A29" s="17">
        <v>23</v>
      </c>
      <c r="B29" s="52" t="s">
        <v>679</v>
      </c>
      <c r="C29" s="27"/>
      <c r="D29" s="27" t="s">
        <v>680</v>
      </c>
      <c r="E29" s="21">
        <v>15.5</v>
      </c>
      <c r="F29" s="14" t="s">
        <v>23</v>
      </c>
      <c r="G29" s="21">
        <v>100</v>
      </c>
      <c r="H29" s="20">
        <f t="shared" si="0"/>
        <v>15.5</v>
      </c>
      <c r="I29" s="21"/>
      <c r="J29" s="288"/>
      <c r="K29" s="21">
        <v>16</v>
      </c>
      <c r="L29" s="289" t="s">
        <v>23</v>
      </c>
      <c r="M29" s="288" t="s">
        <v>681</v>
      </c>
      <c r="N29" s="20">
        <f t="shared" si="1"/>
        <v>15.08153454614007</v>
      </c>
      <c r="O29" s="288"/>
      <c r="P29" s="137"/>
      <c r="Q29" s="289" t="s">
        <v>682</v>
      </c>
      <c r="R29" s="22" t="s">
        <v>23</v>
      </c>
      <c r="S29" s="22">
        <v>106</v>
      </c>
      <c r="T29" s="20">
        <f t="shared" si="2"/>
        <v>15.129939480242079</v>
      </c>
      <c r="U29" s="21"/>
      <c r="V29" s="21"/>
      <c r="W29" s="5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</row>
    <row r="30" spans="1:37" ht="18.75" customHeight="1">
      <c r="A30" s="17">
        <v>24</v>
      </c>
      <c r="B30" s="52" t="s">
        <v>683</v>
      </c>
      <c r="C30" s="27"/>
      <c r="D30" s="27" t="s">
        <v>684</v>
      </c>
      <c r="E30" s="21">
        <v>15.9</v>
      </c>
      <c r="F30" s="14" t="s">
        <v>23</v>
      </c>
      <c r="G30" s="21">
        <v>109</v>
      </c>
      <c r="H30" s="20">
        <f t="shared" si="0"/>
        <v>13.382711892938305</v>
      </c>
      <c r="I30" s="21"/>
      <c r="J30" s="21"/>
      <c r="K30" s="21">
        <v>20</v>
      </c>
      <c r="L30" s="22" t="s">
        <v>23</v>
      </c>
      <c r="M30" s="21">
        <v>111</v>
      </c>
      <c r="N30" s="20">
        <f t="shared" si="1"/>
        <v>16.232448664881097</v>
      </c>
      <c r="O30" s="21"/>
      <c r="P30" s="137"/>
      <c r="Q30" s="22">
        <v>22</v>
      </c>
      <c r="R30" s="22" t="s">
        <v>23</v>
      </c>
      <c r="S30" s="22">
        <v>113</v>
      </c>
      <c r="T30" s="20">
        <f t="shared" si="2"/>
        <v>17.229227034223509</v>
      </c>
      <c r="U30" s="21"/>
      <c r="V30" s="21"/>
      <c r="W30" s="5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</row>
    <row r="31" spans="1:37" ht="18.75" customHeight="1">
      <c r="A31" s="17">
        <v>25</v>
      </c>
      <c r="B31" s="52" t="s">
        <v>685</v>
      </c>
      <c r="C31" s="27" t="s">
        <v>686</v>
      </c>
      <c r="D31" s="27"/>
      <c r="E31" s="21">
        <v>16</v>
      </c>
      <c r="F31" s="14" t="s">
        <v>23</v>
      </c>
      <c r="G31" s="21">
        <v>98</v>
      </c>
      <c r="H31" s="20">
        <f t="shared" si="0"/>
        <v>16.659725114535611</v>
      </c>
      <c r="I31" s="21"/>
      <c r="J31" s="21"/>
      <c r="K31" s="21">
        <v>16</v>
      </c>
      <c r="L31" s="286" t="s">
        <v>23</v>
      </c>
      <c r="M31" s="21">
        <v>98</v>
      </c>
      <c r="N31" s="20">
        <f t="shared" si="1"/>
        <v>16.659725114535611</v>
      </c>
      <c r="O31" s="21"/>
      <c r="P31" s="21"/>
      <c r="Q31" s="22">
        <v>20</v>
      </c>
      <c r="R31" s="22" t="s">
        <v>23</v>
      </c>
      <c r="S31" s="22">
        <v>109</v>
      </c>
      <c r="T31" s="20">
        <f t="shared" si="2"/>
        <v>16.833599865331202</v>
      </c>
      <c r="U31" s="21"/>
      <c r="V31" s="21"/>
      <c r="W31" s="5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</row>
    <row r="32" spans="1:37" ht="18.75" customHeight="1">
      <c r="A32" s="17">
        <v>26</v>
      </c>
      <c r="B32" s="52" t="s">
        <v>687</v>
      </c>
      <c r="C32" s="27" t="s">
        <v>688</v>
      </c>
      <c r="D32" s="27"/>
      <c r="E32" s="21">
        <v>20</v>
      </c>
      <c r="F32" s="14" t="s">
        <v>23</v>
      </c>
      <c r="G32" s="21">
        <v>102</v>
      </c>
      <c r="H32" s="20">
        <f t="shared" si="0"/>
        <v>19.223375624759708</v>
      </c>
      <c r="I32" s="21"/>
      <c r="J32" s="288"/>
      <c r="K32" s="21">
        <v>20.2</v>
      </c>
      <c r="L32" s="289" t="s">
        <v>23</v>
      </c>
      <c r="M32" s="288" t="s">
        <v>689</v>
      </c>
      <c r="N32" s="20">
        <f t="shared" si="1"/>
        <v>18.321995464852609</v>
      </c>
      <c r="O32" s="288"/>
      <c r="P32" s="21"/>
      <c r="Q32" s="289" t="s">
        <v>690</v>
      </c>
      <c r="R32" s="22" t="s">
        <v>23</v>
      </c>
      <c r="S32" s="22">
        <v>107</v>
      </c>
      <c r="T32" s="20">
        <f t="shared" si="2"/>
        <v>17.905493929600837</v>
      </c>
      <c r="U32" s="21"/>
      <c r="V32" s="21"/>
      <c r="W32" s="5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</row>
    <row r="33" spans="1:37" ht="18.75" customHeight="1">
      <c r="A33" s="17">
        <v>27</v>
      </c>
      <c r="B33" s="168" t="s">
        <v>691</v>
      </c>
      <c r="C33" s="27">
        <v>43823</v>
      </c>
      <c r="D33" s="27"/>
      <c r="E33" s="21">
        <v>17.899999999999999</v>
      </c>
      <c r="F33" s="14" t="s">
        <v>23</v>
      </c>
      <c r="G33" s="21">
        <v>104</v>
      </c>
      <c r="H33" s="20">
        <f t="shared" si="0"/>
        <v>16.549556213017752</v>
      </c>
      <c r="I33" s="21"/>
      <c r="J33" s="21"/>
      <c r="K33" s="21">
        <v>18</v>
      </c>
      <c r="L33" s="22" t="s">
        <v>23</v>
      </c>
      <c r="M33" s="21">
        <v>106</v>
      </c>
      <c r="N33" s="20">
        <f t="shared" si="1"/>
        <v>16.019935920256319</v>
      </c>
      <c r="O33" s="21"/>
      <c r="P33" s="21"/>
      <c r="Q33" s="22">
        <v>18.7</v>
      </c>
      <c r="R33" s="22" t="s">
        <v>23</v>
      </c>
      <c r="S33" s="22">
        <v>108</v>
      </c>
      <c r="T33" s="20">
        <f t="shared" si="2"/>
        <v>16.032235939643346</v>
      </c>
      <c r="U33" s="21"/>
      <c r="V33" s="21"/>
      <c r="W33" s="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</row>
    <row r="34" spans="1:37" ht="18.75" customHeight="1">
      <c r="A34" s="17">
        <v>28</v>
      </c>
      <c r="B34" s="52" t="s">
        <v>692</v>
      </c>
      <c r="C34" s="27" t="s">
        <v>693</v>
      </c>
      <c r="D34" s="27"/>
      <c r="E34" s="21">
        <v>17.3</v>
      </c>
      <c r="F34" s="14" t="s">
        <v>23</v>
      </c>
      <c r="G34" s="21">
        <v>105</v>
      </c>
      <c r="H34" s="20">
        <f t="shared" si="0"/>
        <v>15.691609977324264</v>
      </c>
      <c r="I34" s="21"/>
      <c r="J34" s="21"/>
      <c r="K34" s="21">
        <v>18</v>
      </c>
      <c r="L34" s="286" t="s">
        <v>23</v>
      </c>
      <c r="M34" s="21">
        <v>107</v>
      </c>
      <c r="N34" s="20">
        <f t="shared" si="1"/>
        <v>15.721897108917808</v>
      </c>
      <c r="O34" s="21"/>
      <c r="P34" s="21"/>
      <c r="Q34" s="22">
        <v>18.5</v>
      </c>
      <c r="R34" s="22" t="s">
        <v>23</v>
      </c>
      <c r="S34" s="22">
        <v>110</v>
      </c>
      <c r="T34" s="20">
        <f t="shared" si="2"/>
        <v>15.289256198347108</v>
      </c>
      <c r="U34" s="21"/>
      <c r="V34" s="21"/>
      <c r="W34" s="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</row>
    <row r="35" spans="1:37" ht="18.75" customHeight="1">
      <c r="A35" s="17">
        <v>29</v>
      </c>
      <c r="B35" s="52" t="s">
        <v>694</v>
      </c>
      <c r="C35" s="27"/>
      <c r="D35" s="27" t="s">
        <v>695</v>
      </c>
      <c r="E35" s="21">
        <v>24</v>
      </c>
      <c r="F35" s="146" t="s">
        <v>56</v>
      </c>
      <c r="G35" s="21">
        <v>103</v>
      </c>
      <c r="H35" s="20">
        <f t="shared" si="0"/>
        <v>22.622301819210104</v>
      </c>
      <c r="I35" s="22" t="s">
        <v>625</v>
      </c>
      <c r="J35" s="22" t="s">
        <v>625</v>
      </c>
      <c r="K35" s="21">
        <v>24</v>
      </c>
      <c r="L35" s="51" t="s">
        <v>23</v>
      </c>
      <c r="M35" s="21">
        <v>105</v>
      </c>
      <c r="N35" s="20">
        <f t="shared" si="1"/>
        <v>21.768707482993197</v>
      </c>
      <c r="O35" s="51" t="s">
        <v>696</v>
      </c>
      <c r="P35" s="51" t="s">
        <v>696</v>
      </c>
      <c r="Q35" s="22">
        <v>24</v>
      </c>
      <c r="R35" s="51" t="s">
        <v>23</v>
      </c>
      <c r="S35" s="22">
        <v>107</v>
      </c>
      <c r="T35" s="20">
        <f t="shared" si="2"/>
        <v>20.962529478557077</v>
      </c>
      <c r="U35" s="22" t="s">
        <v>696</v>
      </c>
      <c r="V35" s="22" t="s">
        <v>696</v>
      </c>
      <c r="W35" s="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 spans="1:37" ht="18.75" customHeight="1">
      <c r="A36" s="17">
        <v>30</v>
      </c>
      <c r="B36" s="52" t="s">
        <v>697</v>
      </c>
      <c r="C36" s="27" t="s">
        <v>698</v>
      </c>
      <c r="D36" s="27"/>
      <c r="E36" s="21">
        <v>19</v>
      </c>
      <c r="F36" s="14" t="s">
        <v>23</v>
      </c>
      <c r="G36" s="21">
        <v>110</v>
      </c>
      <c r="H36" s="20">
        <f t="shared" si="0"/>
        <v>15.702479338842975</v>
      </c>
      <c r="I36" s="61"/>
      <c r="J36" s="21"/>
      <c r="K36" s="21">
        <v>19.5</v>
      </c>
      <c r="L36" s="286" t="s">
        <v>23</v>
      </c>
      <c r="M36" s="21">
        <v>113</v>
      </c>
      <c r="N36" s="20">
        <f t="shared" si="1"/>
        <v>15.271360325789018</v>
      </c>
      <c r="O36" s="21"/>
      <c r="P36" s="21"/>
      <c r="Q36" s="22">
        <v>20</v>
      </c>
      <c r="R36" s="22" t="s">
        <v>23</v>
      </c>
      <c r="S36" s="22">
        <v>115</v>
      </c>
      <c r="T36" s="20">
        <f t="shared" si="2"/>
        <v>15.122873345935728</v>
      </c>
      <c r="U36" s="21"/>
      <c r="V36" s="21"/>
      <c r="W36" s="5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</row>
    <row r="37" spans="1:37" ht="18.75" customHeight="1">
      <c r="A37" s="17">
        <v>31</v>
      </c>
      <c r="B37" s="52" t="s">
        <v>699</v>
      </c>
      <c r="C37" s="184"/>
      <c r="D37" s="291" t="s">
        <v>688</v>
      </c>
      <c r="E37" s="17">
        <v>20</v>
      </c>
      <c r="F37" s="14" t="s">
        <v>23</v>
      </c>
      <c r="G37" s="21">
        <v>107</v>
      </c>
      <c r="H37" s="20">
        <f t="shared" si="0"/>
        <v>17.468774565464233</v>
      </c>
      <c r="I37" s="21"/>
      <c r="J37" s="21"/>
      <c r="K37" s="21">
        <v>21</v>
      </c>
      <c r="L37" s="22" t="s">
        <v>23</v>
      </c>
      <c r="M37" s="21">
        <v>110</v>
      </c>
      <c r="N37" s="20">
        <f t="shared" si="1"/>
        <v>17.355371900826444</v>
      </c>
      <c r="O37" s="21"/>
      <c r="P37" s="137"/>
      <c r="Q37" s="22">
        <v>21.5</v>
      </c>
      <c r="R37" s="22" t="s">
        <v>23</v>
      </c>
      <c r="S37" s="22">
        <v>112</v>
      </c>
      <c r="T37" s="20">
        <f t="shared" si="2"/>
        <v>17.139668367346939</v>
      </c>
      <c r="U37" s="21"/>
      <c r="V37" s="21"/>
      <c r="W37" s="5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</row>
    <row r="38" spans="1:37" ht="18.75" customHeight="1">
      <c r="A38" s="17">
        <v>32</v>
      </c>
      <c r="B38" s="52" t="s">
        <v>700</v>
      </c>
      <c r="C38" s="184"/>
      <c r="D38" s="186" t="s">
        <v>701</v>
      </c>
      <c r="E38" s="17">
        <v>19</v>
      </c>
      <c r="F38" s="14" t="s">
        <v>23</v>
      </c>
      <c r="G38" s="21">
        <v>106</v>
      </c>
      <c r="H38" s="20">
        <f t="shared" si="0"/>
        <v>16.90993236027056</v>
      </c>
      <c r="I38" s="21"/>
      <c r="J38" s="21"/>
      <c r="K38" s="21">
        <v>19.2</v>
      </c>
      <c r="L38" s="22" t="s">
        <v>23</v>
      </c>
      <c r="M38" s="21">
        <v>108</v>
      </c>
      <c r="N38" s="20">
        <f t="shared" si="1"/>
        <v>16.460905349794238</v>
      </c>
      <c r="O38" s="21"/>
      <c r="P38" s="21"/>
      <c r="Q38" s="22">
        <v>20</v>
      </c>
      <c r="R38" s="22" t="s">
        <v>23</v>
      </c>
      <c r="S38" s="22">
        <v>110</v>
      </c>
      <c r="T38" s="20">
        <f t="shared" si="2"/>
        <v>16.528925619834709</v>
      </c>
      <c r="U38" s="21"/>
      <c r="V38" s="21"/>
      <c r="W38" s="5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</row>
    <row r="39" spans="1:37" ht="18.75" customHeight="1">
      <c r="A39" s="17">
        <v>33</v>
      </c>
      <c r="B39" s="168" t="s">
        <v>702</v>
      </c>
      <c r="C39" s="27" t="s">
        <v>703</v>
      </c>
      <c r="D39" s="27"/>
      <c r="E39" s="17">
        <v>15.6</v>
      </c>
      <c r="F39" s="14" t="s">
        <v>23</v>
      </c>
      <c r="G39" s="21">
        <v>98</v>
      </c>
      <c r="H39" s="20">
        <f t="shared" si="0"/>
        <v>16.243231986672221</v>
      </c>
      <c r="I39" s="21"/>
      <c r="J39" s="21"/>
      <c r="K39" s="21">
        <v>16.2</v>
      </c>
      <c r="L39" s="286" t="s">
        <v>23</v>
      </c>
      <c r="M39" s="21">
        <v>100</v>
      </c>
      <c r="N39" s="20">
        <f t="shared" si="1"/>
        <v>16.2</v>
      </c>
      <c r="O39" s="21"/>
      <c r="P39" s="21"/>
      <c r="Q39" s="22">
        <v>16.5</v>
      </c>
      <c r="R39" s="22" t="s">
        <v>23</v>
      </c>
      <c r="S39" s="22">
        <v>103</v>
      </c>
      <c r="T39" s="20">
        <f t="shared" si="2"/>
        <v>15.552832500706947</v>
      </c>
      <c r="U39" s="21"/>
      <c r="V39" s="21"/>
      <c r="W39" s="5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</row>
    <row r="40" spans="1:37" ht="18.75" customHeight="1">
      <c r="A40" s="17">
        <v>34</v>
      </c>
      <c r="B40" s="52" t="s">
        <v>704</v>
      </c>
      <c r="C40" s="27" t="s">
        <v>705</v>
      </c>
      <c r="D40" s="285"/>
      <c r="E40" s="17">
        <v>17</v>
      </c>
      <c r="F40" s="14" t="s">
        <v>23</v>
      </c>
      <c r="G40" s="21">
        <v>105</v>
      </c>
      <c r="H40" s="20">
        <f t="shared" si="0"/>
        <v>15.419501133786847</v>
      </c>
      <c r="I40" s="21"/>
      <c r="J40" s="21"/>
      <c r="K40" s="21">
        <v>18.2</v>
      </c>
      <c r="L40" s="286" t="s">
        <v>23</v>
      </c>
      <c r="M40" s="21">
        <v>107</v>
      </c>
      <c r="N40" s="20">
        <f t="shared" si="1"/>
        <v>15.896584854572451</v>
      </c>
      <c r="O40" s="21"/>
      <c r="P40" s="21"/>
      <c r="Q40" s="22">
        <v>18.5</v>
      </c>
      <c r="R40" s="22" t="s">
        <v>23</v>
      </c>
      <c r="S40" s="22">
        <v>109</v>
      </c>
      <c r="T40" s="20">
        <f t="shared" si="2"/>
        <v>15.57107987543136</v>
      </c>
      <c r="U40" s="21"/>
      <c r="V40" s="21"/>
      <c r="W40" s="5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</row>
    <row r="41" spans="1:37" ht="18.75" customHeight="1">
      <c r="A41" s="17">
        <v>35</v>
      </c>
      <c r="B41" s="52" t="s">
        <v>706</v>
      </c>
      <c r="C41" s="27"/>
      <c r="D41" s="27" t="s">
        <v>707</v>
      </c>
      <c r="E41" s="17">
        <v>24.3</v>
      </c>
      <c r="F41" s="146" t="s">
        <v>56</v>
      </c>
      <c r="G41" s="21">
        <v>98</v>
      </c>
      <c r="H41" s="20">
        <f t="shared" si="0"/>
        <v>25.301957517700956</v>
      </c>
      <c r="I41" s="22" t="s">
        <v>518</v>
      </c>
      <c r="J41" s="22" t="s">
        <v>625</v>
      </c>
      <c r="K41" s="21">
        <v>24.5</v>
      </c>
      <c r="L41" s="51" t="s">
        <v>56</v>
      </c>
      <c r="M41" s="21">
        <v>100</v>
      </c>
      <c r="N41" s="20">
        <f t="shared" si="1"/>
        <v>24.5</v>
      </c>
      <c r="O41" s="22" t="s">
        <v>517</v>
      </c>
      <c r="P41" s="22" t="s">
        <v>517</v>
      </c>
      <c r="Q41" s="22">
        <v>25</v>
      </c>
      <c r="R41" s="51" t="s">
        <v>56</v>
      </c>
      <c r="S41" s="22">
        <v>102</v>
      </c>
      <c r="T41" s="20">
        <f t="shared" si="2"/>
        <v>24.029219530949632</v>
      </c>
      <c r="U41" s="22">
        <v>25.5</v>
      </c>
      <c r="V41" s="22">
        <v>30</v>
      </c>
      <c r="W41" s="5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</row>
    <row r="42" spans="1:37" ht="18.75" customHeight="1">
      <c r="A42" s="17">
        <v>36</v>
      </c>
      <c r="B42" s="52" t="s">
        <v>313</v>
      </c>
      <c r="C42" s="27"/>
      <c r="D42" s="27" t="s">
        <v>708</v>
      </c>
      <c r="E42" s="17">
        <v>17</v>
      </c>
      <c r="F42" s="14" t="s">
        <v>23</v>
      </c>
      <c r="G42" s="21">
        <v>101</v>
      </c>
      <c r="H42" s="20">
        <f t="shared" si="0"/>
        <v>16.665032839917657</v>
      </c>
      <c r="I42" s="21"/>
      <c r="J42" s="21"/>
      <c r="K42" s="21">
        <v>17.600000000000001</v>
      </c>
      <c r="L42" s="22" t="s">
        <v>23</v>
      </c>
      <c r="M42" s="21">
        <v>105</v>
      </c>
      <c r="N42" s="20">
        <f t="shared" si="1"/>
        <v>15.963718820861679</v>
      </c>
      <c r="O42" s="21"/>
      <c r="P42" s="21"/>
      <c r="Q42" s="22">
        <v>18</v>
      </c>
      <c r="R42" s="22" t="s">
        <v>23</v>
      </c>
      <c r="S42" s="22">
        <v>107</v>
      </c>
      <c r="T42" s="20">
        <f t="shared" si="2"/>
        <v>15.721897108917808</v>
      </c>
      <c r="U42" s="21"/>
      <c r="V42" s="21"/>
      <c r="W42" s="5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</row>
    <row r="43" spans="1:37" ht="18.75" customHeight="1">
      <c r="A43" s="17">
        <v>37</v>
      </c>
      <c r="B43" s="135" t="s">
        <v>709</v>
      </c>
      <c r="C43" s="57"/>
      <c r="D43" s="53">
        <v>43758</v>
      </c>
      <c r="E43" s="17">
        <v>15.6</v>
      </c>
      <c r="F43" s="14" t="s">
        <v>23</v>
      </c>
      <c r="G43" s="21">
        <v>101</v>
      </c>
      <c r="H43" s="20">
        <f t="shared" si="0"/>
        <v>15.292618370747965</v>
      </c>
      <c r="I43" s="21"/>
      <c r="J43" s="21"/>
      <c r="K43" s="21">
        <v>16</v>
      </c>
      <c r="L43" s="22" t="s">
        <v>23</v>
      </c>
      <c r="M43" s="21">
        <v>104</v>
      </c>
      <c r="N43" s="20">
        <f t="shared" si="1"/>
        <v>14.792899408284024</v>
      </c>
      <c r="O43" s="21"/>
      <c r="P43" s="21"/>
      <c r="Q43" s="22">
        <v>17</v>
      </c>
      <c r="R43" s="22" t="s">
        <v>23</v>
      </c>
      <c r="S43" s="22">
        <v>105</v>
      </c>
      <c r="T43" s="20">
        <f t="shared" si="2"/>
        <v>15.419501133786847</v>
      </c>
      <c r="U43" s="21"/>
      <c r="V43" s="21"/>
      <c r="W43" s="5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</row>
    <row r="44" spans="1:37" ht="18.75" customHeight="1">
      <c r="A44" s="17">
        <v>38</v>
      </c>
      <c r="B44" s="135" t="s">
        <v>710</v>
      </c>
      <c r="C44" s="57"/>
      <c r="D44" s="53">
        <v>43750</v>
      </c>
      <c r="E44" s="17">
        <v>13</v>
      </c>
      <c r="F44" s="14" t="s">
        <v>23</v>
      </c>
      <c r="G44" s="21">
        <v>96</v>
      </c>
      <c r="H44" s="20">
        <f t="shared" si="0"/>
        <v>14.105902777777777</v>
      </c>
      <c r="I44" s="21"/>
      <c r="J44" s="21"/>
      <c r="K44" s="21">
        <v>14</v>
      </c>
      <c r="L44" s="22" t="s">
        <v>23</v>
      </c>
      <c r="M44" s="21">
        <v>98</v>
      </c>
      <c r="N44" s="20">
        <f t="shared" si="1"/>
        <v>14.577259475218659</v>
      </c>
      <c r="O44" s="21"/>
      <c r="P44" s="21"/>
      <c r="Q44" s="22">
        <v>14.5</v>
      </c>
      <c r="R44" s="22" t="s">
        <v>23</v>
      </c>
      <c r="S44" s="22">
        <v>100</v>
      </c>
      <c r="T44" s="20">
        <f t="shared" si="2"/>
        <v>14.499999999999998</v>
      </c>
      <c r="U44" s="21"/>
      <c r="V44" s="21"/>
      <c r="W44" s="5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</row>
    <row r="45" spans="1:37" ht="18.75" customHeight="1">
      <c r="A45" s="17">
        <v>39</v>
      </c>
      <c r="B45" s="131" t="s">
        <v>711</v>
      </c>
      <c r="C45" s="57"/>
      <c r="D45" s="292" t="s">
        <v>712</v>
      </c>
      <c r="E45" s="17"/>
      <c r="F45" s="13"/>
      <c r="G45" s="21"/>
      <c r="H45" s="20"/>
      <c r="I45" s="21"/>
      <c r="J45" s="21"/>
      <c r="K45" s="21"/>
      <c r="L45" s="137"/>
      <c r="M45" s="21"/>
      <c r="N45" s="293"/>
      <c r="O45" s="21"/>
      <c r="P45" s="21"/>
      <c r="Q45" s="22">
        <v>22</v>
      </c>
      <c r="R45" s="22" t="s">
        <v>23</v>
      </c>
      <c r="S45" s="22">
        <v>107</v>
      </c>
      <c r="T45" s="20">
        <f t="shared" si="2"/>
        <v>19.215652022010655</v>
      </c>
      <c r="U45" s="21"/>
      <c r="V45" s="21"/>
      <c r="W45" s="5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</row>
    <row r="46" spans="1:37" ht="18.75" customHeight="1">
      <c r="A46" s="17">
        <v>40</v>
      </c>
      <c r="B46" s="131" t="s">
        <v>713</v>
      </c>
      <c r="C46" s="57"/>
      <c r="D46" s="292" t="s">
        <v>714</v>
      </c>
      <c r="E46" s="17"/>
      <c r="F46" s="14"/>
      <c r="G46" s="21"/>
      <c r="H46" s="20"/>
      <c r="I46" s="21"/>
      <c r="J46" s="21"/>
      <c r="K46" s="21"/>
      <c r="L46" s="21"/>
      <c r="M46" s="21"/>
      <c r="N46" s="293"/>
      <c r="O46" s="21"/>
      <c r="P46" s="21"/>
      <c r="Q46" s="22">
        <v>13</v>
      </c>
      <c r="R46" s="22" t="s">
        <v>23</v>
      </c>
      <c r="S46" s="22">
        <v>102</v>
      </c>
      <c r="T46" s="20">
        <f t="shared" si="2"/>
        <v>12.49519415609381</v>
      </c>
      <c r="U46" s="21"/>
      <c r="V46" s="21"/>
      <c r="W46" s="5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</row>
    <row r="47" spans="1:37" ht="18.75" customHeight="1">
      <c r="A47" s="17">
        <v>41</v>
      </c>
      <c r="B47" s="135"/>
      <c r="C47" s="53"/>
      <c r="D47" s="294"/>
      <c r="E47" s="17"/>
      <c r="F47" s="14"/>
      <c r="G47" s="21"/>
      <c r="H47" s="20"/>
      <c r="I47" s="21"/>
      <c r="J47" s="21"/>
      <c r="K47" s="21"/>
      <c r="L47" s="21"/>
      <c r="M47" s="21"/>
      <c r="N47" s="293"/>
      <c r="O47" s="21"/>
      <c r="P47" s="21"/>
      <c r="Q47" s="21"/>
      <c r="R47" s="21"/>
      <c r="S47" s="21"/>
      <c r="T47" s="293"/>
      <c r="U47" s="21"/>
      <c r="V47" s="21"/>
      <c r="W47" s="5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</row>
    <row r="48" spans="1:37" ht="18.75" customHeight="1">
      <c r="A48" s="17">
        <v>42</v>
      </c>
      <c r="B48" s="135"/>
      <c r="C48" s="53"/>
      <c r="D48" s="294"/>
      <c r="E48" s="17"/>
      <c r="F48" s="14"/>
      <c r="G48" s="21"/>
      <c r="H48" s="20"/>
      <c r="I48" s="21"/>
      <c r="J48" s="21"/>
      <c r="K48" s="21"/>
      <c r="L48" s="21"/>
      <c r="M48" s="21"/>
      <c r="N48" s="293"/>
      <c r="O48" s="21"/>
      <c r="P48" s="21"/>
      <c r="Q48" s="21"/>
      <c r="R48" s="21"/>
      <c r="S48" s="21"/>
      <c r="T48" s="293"/>
      <c r="U48" s="21"/>
      <c r="V48" s="21"/>
      <c r="W48" s="5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</row>
    <row r="49" spans="1:37" ht="18.75" customHeight="1">
      <c r="A49" s="17">
        <v>43</v>
      </c>
      <c r="B49" s="135"/>
      <c r="C49" s="63">
        <f t="shared" ref="C49:D49" si="3">COUNTA(C7:C48)</f>
        <v>20</v>
      </c>
      <c r="D49" s="63">
        <f t="shared" si="3"/>
        <v>20</v>
      </c>
      <c r="E49" s="17"/>
      <c r="F49" s="14"/>
      <c r="G49" s="21"/>
      <c r="H49" s="20"/>
      <c r="I49" s="21"/>
      <c r="J49" s="21"/>
      <c r="K49" s="21"/>
      <c r="L49" s="21"/>
      <c r="M49" s="21"/>
      <c r="N49" s="293"/>
      <c r="O49" s="21"/>
      <c r="P49" s="21"/>
      <c r="Q49" s="21"/>
      <c r="R49" s="21"/>
      <c r="S49" s="21"/>
      <c r="T49" s="293"/>
      <c r="U49" s="21"/>
      <c r="V49" s="21"/>
      <c r="W49" s="5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</row>
    <row r="50" spans="1:37" ht="18.75" customHeight="1">
      <c r="A50" s="3"/>
      <c r="B50" s="3"/>
      <c r="C50" s="295"/>
      <c r="D50" s="3"/>
      <c r="E50" s="461" t="s">
        <v>77</v>
      </c>
      <c r="F50" s="450"/>
      <c r="G50" s="450"/>
      <c r="H50" s="450"/>
      <c r="I50" s="450"/>
      <c r="J50" s="451"/>
      <c r="K50" s="461" t="s">
        <v>78</v>
      </c>
      <c r="L50" s="450"/>
      <c r="M50" s="450"/>
      <c r="N50" s="450"/>
      <c r="O50" s="450"/>
      <c r="P50" s="451"/>
      <c r="Q50" s="461" t="s">
        <v>79</v>
      </c>
      <c r="R50" s="450"/>
      <c r="S50" s="450"/>
      <c r="T50" s="450"/>
      <c r="U50" s="450"/>
      <c r="V50" s="451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</row>
    <row r="51" spans="1:37" ht="18.75" customHeight="1">
      <c r="A51" s="3"/>
      <c r="B51" s="3"/>
      <c r="C51" s="295"/>
      <c r="D51" s="3"/>
      <c r="E51" s="458" t="s">
        <v>81</v>
      </c>
      <c r="F51" s="446"/>
      <c r="G51" s="446"/>
      <c r="H51" s="446"/>
      <c r="I51" s="64">
        <f>I52+I53+I54+I55</f>
        <v>38</v>
      </c>
      <c r="J51" s="2"/>
      <c r="K51" s="458" t="s">
        <v>82</v>
      </c>
      <c r="L51" s="446"/>
      <c r="M51" s="446"/>
      <c r="N51" s="446"/>
      <c r="O51" s="64">
        <f>O52+O53+O54+O55</f>
        <v>38</v>
      </c>
      <c r="P51" s="3"/>
      <c r="Q51" s="458" t="s">
        <v>82</v>
      </c>
      <c r="R51" s="446"/>
      <c r="S51" s="446"/>
      <c r="T51" s="446"/>
      <c r="U51" s="296">
        <v>40</v>
      </c>
      <c r="V51" s="6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</row>
    <row r="52" spans="1:37" ht="18.75" customHeight="1">
      <c r="A52" s="3"/>
      <c r="B52" s="3" t="s">
        <v>80</v>
      </c>
      <c r="C52" s="295"/>
      <c r="D52" s="3"/>
      <c r="E52" s="458" t="s">
        <v>472</v>
      </c>
      <c r="F52" s="446"/>
      <c r="G52" s="446"/>
      <c r="H52" s="446"/>
      <c r="I52" s="3">
        <f>SUM(COUNTIF(F7:F50,"A"),COUNTIF(F7:F50,"A."))</f>
        <v>28</v>
      </c>
      <c r="J52" s="2"/>
      <c r="K52" s="458" t="s">
        <v>85</v>
      </c>
      <c r="L52" s="446"/>
      <c r="M52" s="446"/>
      <c r="N52" s="446"/>
      <c r="O52" s="3">
        <f>SUM(COUNTIF(L7:L50,"A"),COUNTIF(L7:L50,"A."))</f>
        <v>29</v>
      </c>
      <c r="P52" s="3"/>
      <c r="Q52" s="458" t="s">
        <v>85</v>
      </c>
      <c r="R52" s="446"/>
      <c r="S52" s="446"/>
      <c r="T52" s="446"/>
      <c r="U52" s="75">
        <v>31</v>
      </c>
      <c r="V52" s="6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spans="1:37" ht="18.75" customHeight="1">
      <c r="A53" s="3"/>
      <c r="B53" s="3"/>
      <c r="C53" s="295"/>
      <c r="D53" s="3"/>
      <c r="E53" s="458" t="s">
        <v>88</v>
      </c>
      <c r="F53" s="446"/>
      <c r="G53" s="446"/>
      <c r="H53" s="446"/>
      <c r="I53" s="3">
        <f>SUM(COUNTIF(F7:F50,"B"),COUNTIF(F7:F50,"B."))</f>
        <v>1</v>
      </c>
      <c r="J53" s="2"/>
      <c r="K53" s="458" t="s">
        <v>88</v>
      </c>
      <c r="L53" s="446"/>
      <c r="M53" s="446"/>
      <c r="N53" s="446"/>
      <c r="O53" s="3">
        <f>SUM(COUNTIF(L7:L50,"B"),COUNTIF(L7:L50,"B."))</f>
        <v>1</v>
      </c>
      <c r="P53" s="3"/>
      <c r="Q53" s="458" t="s">
        <v>88</v>
      </c>
      <c r="R53" s="446"/>
      <c r="S53" s="446"/>
      <c r="T53" s="446"/>
      <c r="U53" s="75">
        <v>1</v>
      </c>
      <c r="V53" s="6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spans="1:37" ht="18.75" customHeight="1">
      <c r="A54" s="3"/>
      <c r="B54" s="3" t="s">
        <v>715</v>
      </c>
      <c r="C54" s="295"/>
      <c r="D54" s="3"/>
      <c r="E54" s="458" t="s">
        <v>90</v>
      </c>
      <c r="F54" s="446"/>
      <c r="G54" s="446"/>
      <c r="H54" s="446"/>
      <c r="I54" s="3">
        <f>SUM(COUNTIF(F7:F50,"C"),COUNTIF(F7:F50,"C."))</f>
        <v>0</v>
      </c>
      <c r="J54" s="3"/>
      <c r="K54" s="458" t="s">
        <v>90</v>
      </c>
      <c r="L54" s="446"/>
      <c r="M54" s="446"/>
      <c r="N54" s="446"/>
      <c r="O54" s="3">
        <f>SUM(COUNTIF(L7:L50,"C"),COUNTIF(L7:L50,"C."))</f>
        <v>0</v>
      </c>
      <c r="P54" s="3"/>
      <c r="Q54" s="458" t="s">
        <v>90</v>
      </c>
      <c r="R54" s="446"/>
      <c r="S54" s="446"/>
      <c r="T54" s="446"/>
      <c r="U54" s="3">
        <f>SUM(COUNTIF(R7:R50,"C"),COUNTIF(R7:R50,"C."))</f>
        <v>0</v>
      </c>
      <c r="V54" s="65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spans="1:37" ht="18.75" customHeight="1">
      <c r="A55" s="3"/>
      <c r="B55" s="3" t="s">
        <v>716</v>
      </c>
      <c r="C55" s="295"/>
      <c r="D55" s="3"/>
      <c r="E55" s="458" t="s">
        <v>717</v>
      </c>
      <c r="F55" s="446"/>
      <c r="G55" s="446"/>
      <c r="H55" s="446"/>
      <c r="I55" s="3">
        <f>COUNTIF(F7:F50,"BP")</f>
        <v>9</v>
      </c>
      <c r="J55" s="2"/>
      <c r="K55" s="458" t="s">
        <v>92</v>
      </c>
      <c r="L55" s="446"/>
      <c r="M55" s="446"/>
      <c r="N55" s="446"/>
      <c r="O55" s="3">
        <f>COUNTIF(L7:L50,"BP")</f>
        <v>8</v>
      </c>
      <c r="P55" s="3"/>
      <c r="Q55" s="458" t="s">
        <v>92</v>
      </c>
      <c r="R55" s="446"/>
      <c r="S55" s="446"/>
      <c r="T55" s="446"/>
      <c r="U55" s="75">
        <v>8</v>
      </c>
      <c r="V55" s="65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spans="1:37" ht="18.75" customHeight="1">
      <c r="A56" s="3"/>
      <c r="B56" s="3"/>
      <c r="C56" s="295"/>
      <c r="D56" s="3"/>
      <c r="E56" s="458" t="s">
        <v>718</v>
      </c>
      <c r="F56" s="446"/>
      <c r="G56" s="446"/>
      <c r="H56" s="446"/>
      <c r="I56" s="3">
        <f>SUM(COUNTIF(F7:F50,"A."),COUNTIF(F7:F50,"B."),COUNTIF(F7:F50,"C."))</f>
        <v>1</v>
      </c>
      <c r="J56" s="3"/>
      <c r="K56" s="458" t="s">
        <v>94</v>
      </c>
      <c r="L56" s="446"/>
      <c r="M56" s="446"/>
      <c r="N56" s="446"/>
      <c r="O56" s="3">
        <f>SUM(COUNTIF(L7:L50,"A."),COUNTIF(L7:L50,"B."),COUNTIF(L7:L50,"C."))</f>
        <v>0</v>
      </c>
      <c r="P56" s="3"/>
      <c r="Q56" s="458" t="s">
        <v>95</v>
      </c>
      <c r="R56" s="446"/>
      <c r="S56" s="446"/>
      <c r="T56" s="446"/>
      <c r="U56" s="3">
        <f>SUM(COUNTIF(R7:R50,"A."),COUNTIF(R7:R50,"B."),COUNTIF(R7:R50,"C."))</f>
        <v>0</v>
      </c>
      <c r="V56" s="65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spans="1:37" ht="18.75" customHeight="1">
      <c r="A57" s="3"/>
      <c r="B57" s="3"/>
      <c r="C57" s="295"/>
      <c r="D57" s="3"/>
      <c r="E57" s="459" t="s">
        <v>719</v>
      </c>
      <c r="F57" s="453"/>
      <c r="G57" s="453"/>
      <c r="H57" s="453"/>
      <c r="I57" s="66">
        <f>SUM(COUNTIF(F7:F50,"B."),COUNTIF(F7:F50,"C."))</f>
        <v>1</v>
      </c>
      <c r="J57" s="66"/>
      <c r="K57" s="459" t="s">
        <v>97</v>
      </c>
      <c r="L57" s="453"/>
      <c r="M57" s="453"/>
      <c r="N57" s="453"/>
      <c r="O57" s="66">
        <f>SUM(COUNTIF(L7:L50,"B."),COUNTIF(L7:L50,"C."))</f>
        <v>0</v>
      </c>
      <c r="P57" s="66"/>
      <c r="Q57" s="459" t="s">
        <v>97</v>
      </c>
      <c r="R57" s="453"/>
      <c r="S57" s="453"/>
      <c r="T57" s="453"/>
      <c r="U57" s="66">
        <f>SUM(COUNTIF(R7:R50,"B."),COUNTIF(R7:R50,"C."))</f>
        <v>0</v>
      </c>
      <c r="V57" s="68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 spans="1:37" ht="18.75" customHeight="1">
      <c r="A58" s="3"/>
      <c r="B58" s="3"/>
      <c r="C58" s="295"/>
      <c r="D58" s="3"/>
      <c r="E58" s="3"/>
      <c r="F58" s="9"/>
      <c r="G58" s="3"/>
      <c r="H58" s="3"/>
      <c r="I58" s="3"/>
      <c r="J58" s="3"/>
      <c r="K58" s="3"/>
      <c r="L58" s="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 spans="1:37" ht="18.75" customHeight="1">
      <c r="A59" s="3"/>
      <c r="B59" s="3"/>
      <c r="C59" s="295"/>
      <c r="D59" s="3"/>
      <c r="E59" s="3"/>
      <c r="F59" s="9"/>
      <c r="G59" s="3"/>
      <c r="H59" s="3"/>
      <c r="I59" s="3"/>
      <c r="J59" s="3"/>
      <c r="K59" s="3"/>
      <c r="L59" s="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spans="1:37" ht="18.75" customHeight="1">
      <c r="A60" s="3"/>
      <c r="B60" s="3"/>
      <c r="C60" s="295"/>
      <c r="D60" s="3"/>
      <c r="E60" s="3"/>
      <c r="F60" s="9"/>
      <c r="G60" s="3"/>
      <c r="H60" s="3"/>
      <c r="I60" s="3"/>
      <c r="J60" s="3"/>
      <c r="K60" s="3"/>
      <c r="L60" s="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7" ht="18.75" customHeight="1">
      <c r="A61" s="3"/>
      <c r="B61" s="3"/>
      <c r="C61" s="295"/>
      <c r="D61" s="3"/>
      <c r="E61" s="3"/>
      <c r="F61" s="9"/>
      <c r="G61" s="3"/>
      <c r="H61" s="3"/>
      <c r="I61" s="3"/>
      <c r="J61" s="3"/>
      <c r="K61" s="3"/>
      <c r="L61" s="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spans="1:37" ht="18.75" customHeight="1">
      <c r="A62" s="3"/>
      <c r="B62" s="3"/>
      <c r="C62" s="295"/>
      <c r="D62" s="3"/>
      <c r="E62" s="3"/>
      <c r="F62" s="9"/>
      <c r="G62" s="3"/>
      <c r="H62" s="3"/>
      <c r="I62" s="3"/>
      <c r="J62" s="3"/>
      <c r="K62" s="3"/>
      <c r="L62" s="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spans="1:37" ht="18.75" customHeight="1">
      <c r="A63" s="3"/>
      <c r="B63" s="3"/>
      <c r="C63" s="295"/>
      <c r="D63" s="3"/>
      <c r="E63" s="3"/>
      <c r="F63" s="9"/>
      <c r="G63" s="3"/>
      <c r="H63" s="3"/>
      <c r="I63" s="3"/>
      <c r="J63" s="3"/>
      <c r="K63" s="3"/>
      <c r="L63" s="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spans="1:37" ht="18.75" customHeight="1">
      <c r="A64" s="3"/>
      <c r="B64" s="3"/>
      <c r="C64" s="295"/>
      <c r="D64" s="3"/>
      <c r="E64" s="3"/>
      <c r="F64" s="9"/>
      <c r="G64" s="3"/>
      <c r="H64" s="3"/>
      <c r="I64" s="3"/>
      <c r="J64" s="3"/>
      <c r="K64" s="3"/>
      <c r="L64" s="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ht="18.75" customHeight="1">
      <c r="A65" s="3"/>
      <c r="B65" s="3"/>
      <c r="C65" s="295"/>
      <c r="D65" s="3"/>
      <c r="E65" s="3"/>
      <c r="F65" s="9"/>
      <c r="G65" s="3"/>
      <c r="H65" s="3"/>
      <c r="I65" s="3"/>
      <c r="J65" s="3"/>
      <c r="K65" s="3"/>
      <c r="L65" s="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1:37" ht="18.75" customHeight="1">
      <c r="A66" s="3"/>
      <c r="B66" s="3"/>
      <c r="C66" s="295"/>
      <c r="D66" s="3"/>
      <c r="E66" s="3"/>
      <c r="F66" s="9"/>
      <c r="G66" s="3"/>
      <c r="H66" s="3"/>
      <c r="I66" s="3"/>
      <c r="J66" s="3"/>
      <c r="K66" s="3"/>
      <c r="L66" s="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1:37" ht="18.75" customHeight="1">
      <c r="A67" s="3"/>
      <c r="B67" s="3"/>
      <c r="C67" s="295"/>
      <c r="D67" s="3"/>
      <c r="E67" s="3"/>
      <c r="F67" s="9"/>
      <c r="G67" s="3"/>
      <c r="H67" s="3"/>
      <c r="I67" s="3"/>
      <c r="J67" s="3"/>
      <c r="K67" s="3"/>
      <c r="L67" s="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spans="1:37" ht="18.75" customHeight="1">
      <c r="A68" s="3"/>
      <c r="B68" s="3"/>
      <c r="C68" s="295"/>
      <c r="D68" s="3"/>
      <c r="E68" s="3"/>
      <c r="F68" s="9"/>
      <c r="G68" s="3"/>
      <c r="H68" s="3"/>
      <c r="I68" s="3"/>
      <c r="J68" s="3"/>
      <c r="K68" s="3"/>
      <c r="L68" s="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spans="1:37" ht="18.75" customHeight="1">
      <c r="A69" s="3"/>
      <c r="B69" s="3"/>
      <c r="C69" s="295"/>
      <c r="D69" s="3"/>
      <c r="E69" s="3"/>
      <c r="F69" s="9"/>
      <c r="G69" s="3"/>
      <c r="H69" s="3"/>
      <c r="I69" s="3"/>
      <c r="J69" s="3"/>
      <c r="K69" s="3"/>
      <c r="L69" s="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1:37" ht="18.75" customHeight="1">
      <c r="A70" s="3"/>
      <c r="B70" s="3"/>
      <c r="C70" s="295"/>
      <c r="D70" s="3"/>
      <c r="E70" s="3"/>
      <c r="F70" s="9"/>
      <c r="G70" s="3"/>
      <c r="H70" s="3"/>
      <c r="I70" s="3"/>
      <c r="J70" s="3"/>
      <c r="K70" s="3"/>
      <c r="L70" s="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ht="18.75" customHeight="1">
      <c r="A71" s="3"/>
      <c r="B71" s="3"/>
      <c r="C71" s="295"/>
      <c r="D71" s="3"/>
      <c r="E71" s="3"/>
      <c r="F71" s="9"/>
      <c r="G71" s="3"/>
      <c r="H71" s="3"/>
      <c r="I71" s="3"/>
      <c r="J71" s="3"/>
      <c r="K71" s="3"/>
      <c r="L71" s="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1:37" ht="18.75" customHeight="1">
      <c r="A72" s="3"/>
      <c r="B72" s="3"/>
      <c r="C72" s="295"/>
      <c r="D72" s="3"/>
      <c r="E72" s="3"/>
      <c r="F72" s="9"/>
      <c r="G72" s="3"/>
      <c r="H72" s="3"/>
      <c r="I72" s="3"/>
      <c r="J72" s="3"/>
      <c r="K72" s="3"/>
      <c r="L72" s="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spans="1:37" ht="18.75" customHeight="1">
      <c r="A73" s="3"/>
      <c r="B73" s="3"/>
      <c r="C73" s="295"/>
      <c r="D73" s="3"/>
      <c r="E73" s="3"/>
      <c r="F73" s="9"/>
      <c r="G73" s="3"/>
      <c r="H73" s="3"/>
      <c r="I73" s="3"/>
      <c r="J73" s="3"/>
      <c r="K73" s="3"/>
      <c r="L73" s="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7" ht="18.75" customHeight="1">
      <c r="A74" s="3"/>
      <c r="B74" s="3"/>
      <c r="C74" s="295"/>
      <c r="D74" s="3"/>
      <c r="E74" s="3"/>
      <c r="F74" s="9"/>
      <c r="G74" s="3"/>
      <c r="H74" s="3"/>
      <c r="I74" s="3"/>
      <c r="J74" s="3"/>
      <c r="K74" s="3"/>
      <c r="L74" s="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 spans="1:37" ht="18.75" customHeight="1">
      <c r="A75" s="3"/>
      <c r="B75" s="3"/>
      <c r="C75" s="295"/>
      <c r="D75" s="3"/>
      <c r="E75" s="3"/>
      <c r="F75" s="9"/>
      <c r="G75" s="3"/>
      <c r="H75" s="3"/>
      <c r="I75" s="3"/>
      <c r="J75" s="3"/>
      <c r="K75" s="3"/>
      <c r="L75" s="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ht="18.75" customHeight="1">
      <c r="A76" s="3"/>
      <c r="B76" s="3"/>
      <c r="C76" s="295"/>
      <c r="D76" s="3"/>
      <c r="E76" s="3"/>
      <c r="F76" s="9"/>
      <c r="G76" s="3"/>
      <c r="H76" s="3"/>
      <c r="I76" s="3"/>
      <c r="J76" s="3"/>
      <c r="K76" s="3"/>
      <c r="L76" s="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 spans="1:37" ht="18.75" customHeight="1">
      <c r="A77" s="3"/>
      <c r="B77" s="3"/>
      <c r="C77" s="295"/>
      <c r="D77" s="3"/>
      <c r="E77" s="3"/>
      <c r="F77" s="9"/>
      <c r="G77" s="3"/>
      <c r="H77" s="3"/>
      <c r="I77" s="3"/>
      <c r="J77" s="3"/>
      <c r="K77" s="3"/>
      <c r="L77" s="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spans="1:37" ht="18.75" customHeight="1">
      <c r="A78" s="3"/>
      <c r="B78" s="3"/>
      <c r="C78" s="295"/>
      <c r="D78" s="3"/>
      <c r="E78" s="3"/>
      <c r="F78" s="9"/>
      <c r="G78" s="3"/>
      <c r="H78" s="3"/>
      <c r="I78" s="3"/>
      <c r="J78" s="3"/>
      <c r="K78" s="3"/>
      <c r="L78" s="5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37" ht="18.75" customHeight="1">
      <c r="A79" s="3"/>
      <c r="B79" s="3"/>
      <c r="C79" s="295"/>
      <c r="D79" s="3"/>
      <c r="E79" s="3"/>
      <c r="F79" s="9"/>
      <c r="G79" s="3"/>
      <c r="H79" s="3"/>
      <c r="I79" s="3"/>
      <c r="J79" s="3"/>
      <c r="K79" s="3"/>
      <c r="L79" s="5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37" ht="18.75" customHeight="1">
      <c r="A80" s="3"/>
      <c r="B80" s="3"/>
      <c r="C80" s="295"/>
      <c r="D80" s="3"/>
      <c r="E80" s="3"/>
      <c r="F80" s="9"/>
      <c r="G80" s="3"/>
      <c r="H80" s="3"/>
      <c r="I80" s="3"/>
      <c r="J80" s="3"/>
      <c r="K80" s="3"/>
      <c r="L80" s="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spans="1:37" ht="18.75" customHeight="1">
      <c r="A81" s="3"/>
      <c r="B81" s="3"/>
      <c r="C81" s="295"/>
      <c r="D81" s="3"/>
      <c r="E81" s="3"/>
      <c r="F81" s="9"/>
      <c r="G81" s="3"/>
      <c r="H81" s="3"/>
      <c r="I81" s="3"/>
      <c r="J81" s="3"/>
      <c r="K81" s="3"/>
      <c r="L81" s="5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spans="1:37" ht="18.75" customHeight="1">
      <c r="A82" s="3"/>
      <c r="B82" s="3"/>
      <c r="C82" s="295"/>
      <c r="D82" s="3"/>
      <c r="E82" s="3"/>
      <c r="F82" s="9"/>
      <c r="G82" s="3"/>
      <c r="H82" s="3"/>
      <c r="I82" s="3"/>
      <c r="J82" s="3"/>
      <c r="K82" s="3"/>
      <c r="L82" s="5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1:37" ht="18.75" customHeight="1">
      <c r="A83" s="3"/>
      <c r="B83" s="3"/>
      <c r="C83" s="295"/>
      <c r="D83" s="3"/>
      <c r="E83" s="3"/>
      <c r="F83" s="9"/>
      <c r="G83" s="3"/>
      <c r="H83" s="3"/>
      <c r="I83" s="3"/>
      <c r="J83" s="3"/>
      <c r="K83" s="3"/>
      <c r="L83" s="5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spans="1:37" ht="18.75" customHeight="1">
      <c r="A84" s="3"/>
      <c r="B84" s="3"/>
      <c r="C84" s="295"/>
      <c r="D84" s="3"/>
      <c r="E84" s="3"/>
      <c r="F84" s="9"/>
      <c r="G84" s="3"/>
      <c r="H84" s="3"/>
      <c r="I84" s="3"/>
      <c r="J84" s="3"/>
      <c r="K84" s="3"/>
      <c r="L84" s="5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ht="18.75" customHeight="1">
      <c r="A85" s="3"/>
      <c r="B85" s="3"/>
      <c r="C85" s="295"/>
      <c r="D85" s="3"/>
      <c r="E85" s="3"/>
      <c r="F85" s="9"/>
      <c r="G85" s="3"/>
      <c r="H85" s="3"/>
      <c r="I85" s="3"/>
      <c r="J85" s="3"/>
      <c r="K85" s="3"/>
      <c r="L85" s="5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ht="18.75" customHeight="1">
      <c r="A86" s="3"/>
      <c r="B86" s="3"/>
      <c r="C86" s="295"/>
      <c r="D86" s="3"/>
      <c r="E86" s="3"/>
      <c r="F86" s="9"/>
      <c r="G86" s="3"/>
      <c r="H86" s="3"/>
      <c r="I86" s="3"/>
      <c r="J86" s="3"/>
      <c r="K86" s="3"/>
      <c r="L86" s="5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spans="1:37" ht="18.75" customHeight="1">
      <c r="A87" s="3"/>
      <c r="B87" s="3"/>
      <c r="C87" s="295"/>
      <c r="D87" s="3"/>
      <c r="E87" s="3"/>
      <c r="F87" s="9"/>
      <c r="G87" s="3"/>
      <c r="H87" s="3"/>
      <c r="I87" s="3"/>
      <c r="J87" s="3"/>
      <c r="K87" s="3"/>
      <c r="L87" s="5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spans="1:37" ht="18.75" customHeight="1">
      <c r="A88" s="3"/>
      <c r="B88" s="3"/>
      <c r="C88" s="295"/>
      <c r="D88" s="3"/>
      <c r="E88" s="3"/>
      <c r="F88" s="9"/>
      <c r="G88" s="3"/>
      <c r="H88" s="3"/>
      <c r="I88" s="3"/>
      <c r="J88" s="3"/>
      <c r="K88" s="3"/>
      <c r="L88" s="5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ht="18.75" customHeight="1">
      <c r="A89" s="3"/>
      <c r="B89" s="3"/>
      <c r="C89" s="295"/>
      <c r="D89" s="3"/>
      <c r="E89" s="3"/>
      <c r="F89" s="9"/>
      <c r="G89" s="3"/>
      <c r="H89" s="3"/>
      <c r="I89" s="3"/>
      <c r="J89" s="3"/>
      <c r="K89" s="3"/>
      <c r="L89" s="5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 spans="1:37" ht="18.75" customHeight="1">
      <c r="A90" s="3"/>
      <c r="B90" s="3"/>
      <c r="C90" s="295"/>
      <c r="D90" s="3"/>
      <c r="E90" s="3"/>
      <c r="F90" s="9"/>
      <c r="G90" s="3"/>
      <c r="H90" s="3"/>
      <c r="I90" s="3"/>
      <c r="J90" s="3"/>
      <c r="K90" s="3"/>
      <c r="L90" s="5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1:37" ht="18.75" customHeight="1">
      <c r="A91" s="3"/>
      <c r="B91" s="3"/>
      <c r="C91" s="295"/>
      <c r="D91" s="3"/>
      <c r="E91" s="3"/>
      <c r="F91" s="9"/>
      <c r="G91" s="3"/>
      <c r="H91" s="3"/>
      <c r="I91" s="3"/>
      <c r="J91" s="3"/>
      <c r="K91" s="3"/>
      <c r="L91" s="5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spans="1:37" ht="18.75" customHeight="1">
      <c r="A92" s="3"/>
      <c r="B92" s="3"/>
      <c r="C92" s="295"/>
      <c r="D92" s="3"/>
      <c r="E92" s="3"/>
      <c r="F92" s="9"/>
      <c r="G92" s="3"/>
      <c r="H92" s="3"/>
      <c r="I92" s="3"/>
      <c r="J92" s="3"/>
      <c r="K92" s="3"/>
      <c r="L92" s="5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spans="1:37" ht="18.75" customHeight="1">
      <c r="A93" s="3"/>
      <c r="B93" s="3"/>
      <c r="C93" s="295"/>
      <c r="D93" s="3"/>
      <c r="E93" s="3"/>
      <c r="F93" s="9"/>
      <c r="G93" s="3"/>
      <c r="H93" s="3"/>
      <c r="I93" s="3"/>
      <c r="J93" s="3"/>
      <c r="K93" s="3"/>
      <c r="L93" s="5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1:37" ht="18.75" customHeight="1">
      <c r="A94" s="3"/>
      <c r="B94" s="3"/>
      <c r="C94" s="295"/>
      <c r="D94" s="3"/>
      <c r="E94" s="3"/>
      <c r="F94" s="9"/>
      <c r="G94" s="3"/>
      <c r="H94" s="3"/>
      <c r="I94" s="3"/>
      <c r="J94" s="3"/>
      <c r="K94" s="3"/>
      <c r="L94" s="5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1:37" ht="18.75" customHeight="1">
      <c r="A95" s="3"/>
      <c r="B95" s="3"/>
      <c r="C95" s="295"/>
      <c r="D95" s="3"/>
      <c r="E95" s="3"/>
      <c r="F95" s="9"/>
      <c r="G95" s="3"/>
      <c r="H95" s="3"/>
      <c r="I95" s="3"/>
      <c r="J95" s="3"/>
      <c r="K95" s="3"/>
      <c r="L95" s="5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1:37" ht="18.75" customHeight="1">
      <c r="A96" s="3"/>
      <c r="B96" s="3"/>
      <c r="C96" s="295"/>
      <c r="D96" s="3"/>
      <c r="E96" s="3"/>
      <c r="F96" s="9"/>
      <c r="G96" s="3"/>
      <c r="H96" s="3"/>
      <c r="I96" s="3"/>
      <c r="J96" s="3"/>
      <c r="K96" s="3"/>
      <c r="L96" s="5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1:37" ht="18.75" customHeight="1">
      <c r="A97" s="3"/>
      <c r="B97" s="3"/>
      <c r="C97" s="295"/>
      <c r="D97" s="3"/>
      <c r="E97" s="3"/>
      <c r="F97" s="9"/>
      <c r="G97" s="3"/>
      <c r="H97" s="3"/>
      <c r="I97" s="3"/>
      <c r="J97" s="3"/>
      <c r="K97" s="3"/>
      <c r="L97" s="5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1:37" ht="18.75" customHeight="1">
      <c r="A98" s="3"/>
      <c r="B98" s="3"/>
      <c r="C98" s="295"/>
      <c r="D98" s="3"/>
      <c r="E98" s="3"/>
      <c r="F98" s="9"/>
      <c r="G98" s="3"/>
      <c r="H98" s="3"/>
      <c r="I98" s="3"/>
      <c r="J98" s="3"/>
      <c r="K98" s="3"/>
      <c r="L98" s="5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1:37" ht="18.75" customHeight="1">
      <c r="A99" s="3"/>
      <c r="B99" s="3"/>
      <c r="C99" s="295"/>
      <c r="D99" s="3"/>
      <c r="E99" s="3"/>
      <c r="F99" s="9"/>
      <c r="G99" s="3"/>
      <c r="H99" s="3"/>
      <c r="I99" s="3"/>
      <c r="J99" s="3"/>
      <c r="K99" s="3"/>
      <c r="L99" s="5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1:37" ht="18.75" customHeight="1">
      <c r="A100" s="3"/>
      <c r="B100" s="3"/>
      <c r="C100" s="295"/>
      <c r="D100" s="3"/>
      <c r="E100" s="3"/>
      <c r="F100" s="9"/>
      <c r="G100" s="3"/>
      <c r="H100" s="3"/>
      <c r="I100" s="3"/>
      <c r="J100" s="3"/>
      <c r="K100" s="3"/>
      <c r="L100" s="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1:37" ht="18.75" customHeight="1">
      <c r="A101" s="3"/>
      <c r="B101" s="3"/>
      <c r="C101" s="295"/>
      <c r="D101" s="3"/>
      <c r="E101" s="3"/>
      <c r="F101" s="9"/>
      <c r="G101" s="3"/>
      <c r="H101" s="3"/>
      <c r="I101" s="3"/>
      <c r="J101" s="3"/>
      <c r="K101" s="3"/>
      <c r="L101" s="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1:37" ht="18.75" customHeight="1">
      <c r="A102" s="3"/>
      <c r="B102" s="3"/>
      <c r="C102" s="295"/>
      <c r="D102" s="3"/>
      <c r="E102" s="3"/>
      <c r="F102" s="9"/>
      <c r="G102" s="3"/>
      <c r="H102" s="3"/>
      <c r="I102" s="3"/>
      <c r="J102" s="3"/>
      <c r="K102" s="3"/>
      <c r="L102" s="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1:37" ht="18.75" customHeight="1">
      <c r="A103" s="3"/>
      <c r="B103" s="3"/>
      <c r="C103" s="295"/>
      <c r="D103" s="3"/>
      <c r="E103" s="3"/>
      <c r="F103" s="9"/>
      <c r="G103" s="3"/>
      <c r="H103" s="3"/>
      <c r="I103" s="3"/>
      <c r="J103" s="3"/>
      <c r="K103" s="3"/>
      <c r="L103" s="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1:37" ht="18.75" customHeight="1">
      <c r="A104" s="3"/>
      <c r="B104" s="3"/>
      <c r="C104" s="295"/>
      <c r="D104" s="3"/>
      <c r="E104" s="3"/>
      <c r="F104" s="9"/>
      <c r="G104" s="3"/>
      <c r="H104" s="3"/>
      <c r="I104" s="3"/>
      <c r="J104" s="3"/>
      <c r="K104" s="3"/>
      <c r="L104" s="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1:37" ht="18.75" customHeight="1">
      <c r="A105" s="3"/>
      <c r="B105" s="3"/>
      <c r="C105" s="295"/>
      <c r="D105" s="3"/>
      <c r="E105" s="3"/>
      <c r="F105" s="9"/>
      <c r="G105" s="3"/>
      <c r="H105" s="3"/>
      <c r="I105" s="3"/>
      <c r="J105" s="3"/>
      <c r="K105" s="3"/>
      <c r="L105" s="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1:37" ht="18.75" customHeight="1">
      <c r="A106" s="3"/>
      <c r="B106" s="3"/>
      <c r="C106" s="295"/>
      <c r="D106" s="3"/>
      <c r="E106" s="3"/>
      <c r="F106" s="9"/>
      <c r="G106" s="3"/>
      <c r="H106" s="3"/>
      <c r="I106" s="3"/>
      <c r="J106" s="3"/>
      <c r="K106" s="3"/>
      <c r="L106" s="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ht="18.75" customHeight="1">
      <c r="A107" s="3"/>
      <c r="B107" s="3"/>
      <c r="C107" s="295"/>
      <c r="D107" s="3"/>
      <c r="E107" s="3"/>
      <c r="F107" s="9"/>
      <c r="G107" s="3"/>
      <c r="H107" s="3"/>
      <c r="I107" s="3"/>
      <c r="J107" s="3"/>
      <c r="K107" s="3"/>
      <c r="L107" s="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1:37" ht="18.75" customHeight="1">
      <c r="A108" s="3"/>
      <c r="B108" s="3"/>
      <c r="C108" s="295"/>
      <c r="D108" s="3"/>
      <c r="E108" s="3"/>
      <c r="F108" s="9"/>
      <c r="G108" s="3"/>
      <c r="H108" s="3"/>
      <c r="I108" s="3"/>
      <c r="J108" s="3"/>
      <c r="K108" s="3"/>
      <c r="L108" s="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spans="1:37" ht="18.75" customHeight="1">
      <c r="A109" s="3"/>
      <c r="B109" s="3"/>
      <c r="C109" s="295"/>
      <c r="D109" s="3"/>
      <c r="E109" s="3"/>
      <c r="F109" s="9"/>
      <c r="G109" s="3"/>
      <c r="H109" s="3"/>
      <c r="I109" s="3"/>
      <c r="J109" s="3"/>
      <c r="K109" s="3"/>
      <c r="L109" s="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1:37" ht="18.75" customHeight="1">
      <c r="A110" s="3"/>
      <c r="B110" s="3"/>
      <c r="C110" s="295"/>
      <c r="D110" s="3"/>
      <c r="E110" s="3"/>
      <c r="F110" s="9"/>
      <c r="G110" s="3"/>
      <c r="H110" s="3"/>
      <c r="I110" s="3"/>
      <c r="J110" s="3"/>
      <c r="K110" s="3"/>
      <c r="L110" s="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1:37" ht="18.75" customHeight="1">
      <c r="A111" s="3"/>
      <c r="B111" s="3"/>
      <c r="C111" s="295"/>
      <c r="D111" s="3"/>
      <c r="E111" s="3"/>
      <c r="F111" s="9"/>
      <c r="G111" s="3"/>
      <c r="H111" s="3"/>
      <c r="I111" s="3"/>
      <c r="J111" s="3"/>
      <c r="K111" s="3"/>
      <c r="L111" s="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1:37" ht="18.75" customHeight="1">
      <c r="A112" s="3"/>
      <c r="B112" s="3"/>
      <c r="C112" s="295"/>
      <c r="D112" s="3"/>
      <c r="E112" s="3"/>
      <c r="F112" s="9"/>
      <c r="G112" s="3"/>
      <c r="H112" s="3"/>
      <c r="I112" s="3"/>
      <c r="J112" s="3"/>
      <c r="K112" s="3"/>
      <c r="L112" s="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1:37" ht="18.75" customHeight="1">
      <c r="A113" s="3"/>
      <c r="B113" s="3"/>
      <c r="C113" s="295"/>
      <c r="D113" s="3"/>
      <c r="E113" s="3"/>
      <c r="F113" s="9"/>
      <c r="G113" s="3"/>
      <c r="H113" s="3"/>
      <c r="I113" s="3"/>
      <c r="J113" s="3"/>
      <c r="K113" s="3"/>
      <c r="L113" s="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1:37" ht="18.75" customHeight="1">
      <c r="A114" s="3"/>
      <c r="B114" s="3"/>
      <c r="C114" s="295"/>
      <c r="D114" s="3"/>
      <c r="E114" s="3"/>
      <c r="F114" s="9"/>
      <c r="G114" s="3"/>
      <c r="H114" s="3"/>
      <c r="I114" s="3"/>
      <c r="J114" s="3"/>
      <c r="K114" s="3"/>
      <c r="L114" s="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ht="18.75" customHeight="1">
      <c r="A115" s="3"/>
      <c r="B115" s="3"/>
      <c r="C115" s="295"/>
      <c r="D115" s="3"/>
      <c r="E115" s="3"/>
      <c r="F115" s="9"/>
      <c r="G115" s="3"/>
      <c r="H115" s="3"/>
      <c r="I115" s="3"/>
      <c r="J115" s="3"/>
      <c r="K115" s="3"/>
      <c r="L115" s="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1:37" ht="18.75" customHeight="1">
      <c r="A116" s="3"/>
      <c r="B116" s="3"/>
      <c r="C116" s="295"/>
      <c r="D116" s="3"/>
      <c r="E116" s="3"/>
      <c r="F116" s="9"/>
      <c r="G116" s="3"/>
      <c r="H116" s="3"/>
      <c r="I116" s="3"/>
      <c r="J116" s="3"/>
      <c r="K116" s="3"/>
      <c r="L116" s="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ht="18.75" customHeight="1">
      <c r="A117" s="3"/>
      <c r="B117" s="3"/>
      <c r="C117" s="295"/>
      <c r="D117" s="3"/>
      <c r="E117" s="3"/>
      <c r="F117" s="9"/>
      <c r="G117" s="3"/>
      <c r="H117" s="3"/>
      <c r="I117" s="3"/>
      <c r="J117" s="3"/>
      <c r="K117" s="3"/>
      <c r="L117" s="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1:37" ht="18.75" customHeight="1">
      <c r="A118" s="3"/>
      <c r="B118" s="3"/>
      <c r="C118" s="295"/>
      <c r="D118" s="3"/>
      <c r="E118" s="3"/>
      <c r="F118" s="9"/>
      <c r="G118" s="3"/>
      <c r="H118" s="3"/>
      <c r="I118" s="3"/>
      <c r="J118" s="3"/>
      <c r="K118" s="3"/>
      <c r="L118" s="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1:37" ht="18.75" customHeight="1">
      <c r="A119" s="3"/>
      <c r="B119" s="3"/>
      <c r="C119" s="295"/>
      <c r="D119" s="3"/>
      <c r="E119" s="3"/>
      <c r="F119" s="9"/>
      <c r="G119" s="3"/>
      <c r="H119" s="3"/>
      <c r="I119" s="3"/>
      <c r="J119" s="3"/>
      <c r="K119" s="3"/>
      <c r="L119" s="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1:37" ht="18.75" customHeight="1">
      <c r="A120" s="3"/>
      <c r="B120" s="3"/>
      <c r="C120" s="295"/>
      <c r="D120" s="3"/>
      <c r="E120" s="3"/>
      <c r="F120" s="9"/>
      <c r="G120" s="3"/>
      <c r="H120" s="3"/>
      <c r="I120" s="3"/>
      <c r="J120" s="3"/>
      <c r="K120" s="3"/>
      <c r="L120" s="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spans="1:37" ht="18.75" customHeight="1">
      <c r="A121" s="3"/>
      <c r="B121" s="3"/>
      <c r="C121" s="295"/>
      <c r="D121" s="3"/>
      <c r="E121" s="3"/>
      <c r="F121" s="9"/>
      <c r="G121" s="3"/>
      <c r="H121" s="3"/>
      <c r="I121" s="3"/>
      <c r="J121" s="3"/>
      <c r="K121" s="3"/>
      <c r="L121" s="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spans="1:37" ht="18.75" customHeight="1">
      <c r="A122" s="3"/>
      <c r="B122" s="3"/>
      <c r="C122" s="295"/>
      <c r="D122" s="3"/>
      <c r="E122" s="3"/>
      <c r="F122" s="9"/>
      <c r="G122" s="3"/>
      <c r="H122" s="3"/>
      <c r="I122" s="3"/>
      <c r="J122" s="3"/>
      <c r="K122" s="3"/>
      <c r="L122" s="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spans="1:37" ht="18.75" customHeight="1">
      <c r="A123" s="3"/>
      <c r="B123" s="3"/>
      <c r="C123" s="295"/>
      <c r="D123" s="3"/>
      <c r="E123" s="3"/>
      <c r="F123" s="9"/>
      <c r="G123" s="3"/>
      <c r="H123" s="3"/>
      <c r="I123" s="3"/>
      <c r="J123" s="3"/>
      <c r="K123" s="3"/>
      <c r="L123" s="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1:37" ht="18.75" customHeight="1">
      <c r="A124" s="3"/>
      <c r="B124" s="3"/>
      <c r="C124" s="295"/>
      <c r="D124" s="3"/>
      <c r="E124" s="3"/>
      <c r="F124" s="9"/>
      <c r="G124" s="3"/>
      <c r="H124" s="3"/>
      <c r="I124" s="3"/>
      <c r="J124" s="3"/>
      <c r="K124" s="3"/>
      <c r="L124" s="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1:37" ht="18.75" customHeight="1">
      <c r="A125" s="3"/>
      <c r="B125" s="3"/>
      <c r="C125" s="295"/>
      <c r="D125" s="3"/>
      <c r="E125" s="3"/>
      <c r="F125" s="9"/>
      <c r="G125" s="3"/>
      <c r="H125" s="3"/>
      <c r="I125" s="3"/>
      <c r="J125" s="3"/>
      <c r="K125" s="3"/>
      <c r="L125" s="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1:37" ht="18.75" customHeight="1">
      <c r="A126" s="3"/>
      <c r="B126" s="3"/>
      <c r="C126" s="295"/>
      <c r="D126" s="3"/>
      <c r="E126" s="3"/>
      <c r="F126" s="9"/>
      <c r="G126" s="3"/>
      <c r="H126" s="3"/>
      <c r="I126" s="3"/>
      <c r="J126" s="3"/>
      <c r="K126" s="3"/>
      <c r="L126" s="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1:37" ht="18.75" customHeight="1">
      <c r="A127" s="3"/>
      <c r="B127" s="3"/>
      <c r="C127" s="295"/>
      <c r="D127" s="3"/>
      <c r="E127" s="3"/>
      <c r="F127" s="9"/>
      <c r="G127" s="3"/>
      <c r="H127" s="3"/>
      <c r="I127" s="3"/>
      <c r="J127" s="3"/>
      <c r="K127" s="3"/>
      <c r="L127" s="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1:37" ht="18.75" customHeight="1">
      <c r="A128" s="3"/>
      <c r="B128" s="3"/>
      <c r="C128" s="295"/>
      <c r="D128" s="3"/>
      <c r="E128" s="3"/>
      <c r="F128" s="9"/>
      <c r="G128" s="3"/>
      <c r="H128" s="3"/>
      <c r="I128" s="3"/>
      <c r="J128" s="3"/>
      <c r="K128" s="3"/>
      <c r="L128" s="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37" ht="18.75" customHeight="1">
      <c r="A129" s="3"/>
      <c r="B129" s="3"/>
      <c r="C129" s="295"/>
      <c r="D129" s="3"/>
      <c r="E129" s="3"/>
      <c r="F129" s="9"/>
      <c r="G129" s="3"/>
      <c r="H129" s="3"/>
      <c r="I129" s="3"/>
      <c r="J129" s="3"/>
      <c r="K129" s="3"/>
      <c r="L129" s="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spans="1:37" ht="18.75" customHeight="1">
      <c r="A130" s="3"/>
      <c r="B130" s="3"/>
      <c r="C130" s="295"/>
      <c r="D130" s="3"/>
      <c r="E130" s="3"/>
      <c r="F130" s="9"/>
      <c r="G130" s="3"/>
      <c r="H130" s="3"/>
      <c r="I130" s="3"/>
      <c r="J130" s="3"/>
      <c r="K130" s="3"/>
      <c r="L130" s="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37" ht="18.75" customHeight="1">
      <c r="A131" s="3"/>
      <c r="B131" s="3"/>
      <c r="C131" s="295"/>
      <c r="D131" s="3"/>
      <c r="E131" s="3"/>
      <c r="F131" s="9"/>
      <c r="G131" s="3"/>
      <c r="H131" s="3"/>
      <c r="I131" s="3"/>
      <c r="J131" s="3"/>
      <c r="K131" s="3"/>
      <c r="L131" s="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37" ht="18.75" customHeight="1">
      <c r="A132" s="3"/>
      <c r="B132" s="3"/>
      <c r="C132" s="295"/>
      <c r="D132" s="3"/>
      <c r="E132" s="3"/>
      <c r="F132" s="9"/>
      <c r="G132" s="3"/>
      <c r="H132" s="3"/>
      <c r="I132" s="3"/>
      <c r="J132" s="3"/>
      <c r="K132" s="3"/>
      <c r="L132" s="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37" ht="18.75" customHeight="1">
      <c r="A133" s="3"/>
      <c r="B133" s="3"/>
      <c r="C133" s="295"/>
      <c r="D133" s="3"/>
      <c r="E133" s="3"/>
      <c r="F133" s="9"/>
      <c r="G133" s="3"/>
      <c r="H133" s="3"/>
      <c r="I133" s="3"/>
      <c r="J133" s="3"/>
      <c r="K133" s="3"/>
      <c r="L133" s="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37" ht="18.75" customHeight="1">
      <c r="A134" s="3"/>
      <c r="B134" s="3"/>
      <c r="C134" s="295"/>
      <c r="D134" s="3"/>
      <c r="E134" s="3"/>
      <c r="F134" s="9"/>
      <c r="G134" s="3"/>
      <c r="H134" s="3"/>
      <c r="I134" s="3"/>
      <c r="J134" s="3"/>
      <c r="K134" s="3"/>
      <c r="L134" s="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spans="1:37" ht="18.75" customHeight="1">
      <c r="A135" s="3"/>
      <c r="B135" s="3"/>
      <c r="C135" s="295"/>
      <c r="D135" s="3"/>
      <c r="E135" s="3"/>
      <c r="F135" s="9"/>
      <c r="G135" s="3"/>
      <c r="H135" s="3"/>
      <c r="I135" s="3"/>
      <c r="J135" s="3"/>
      <c r="K135" s="3"/>
      <c r="L135" s="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1:37" ht="18.75" customHeight="1">
      <c r="A136" s="3"/>
      <c r="B136" s="3"/>
      <c r="C136" s="295"/>
      <c r="D136" s="3"/>
      <c r="E136" s="3"/>
      <c r="F136" s="9"/>
      <c r="G136" s="3"/>
      <c r="H136" s="3"/>
      <c r="I136" s="3"/>
      <c r="J136" s="3"/>
      <c r="K136" s="3"/>
      <c r="L136" s="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spans="1:37" ht="18.75" customHeight="1">
      <c r="A137" s="3"/>
      <c r="B137" s="3"/>
      <c r="C137" s="295"/>
      <c r="D137" s="3"/>
      <c r="E137" s="3"/>
      <c r="F137" s="9"/>
      <c r="G137" s="3"/>
      <c r="H137" s="3"/>
      <c r="I137" s="3"/>
      <c r="J137" s="3"/>
      <c r="K137" s="3"/>
      <c r="L137" s="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37" ht="18.75" customHeight="1">
      <c r="A138" s="3"/>
      <c r="B138" s="3"/>
      <c r="C138" s="295"/>
      <c r="D138" s="3"/>
      <c r="E138" s="3"/>
      <c r="F138" s="9"/>
      <c r="G138" s="3"/>
      <c r="H138" s="3"/>
      <c r="I138" s="3"/>
      <c r="J138" s="3"/>
      <c r="K138" s="3"/>
      <c r="L138" s="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37" ht="18.75" customHeight="1">
      <c r="A139" s="3"/>
      <c r="B139" s="3"/>
      <c r="C139" s="295"/>
      <c r="D139" s="3"/>
      <c r="E139" s="3"/>
      <c r="F139" s="9"/>
      <c r="G139" s="3"/>
      <c r="H139" s="3"/>
      <c r="I139" s="3"/>
      <c r="J139" s="3"/>
      <c r="K139" s="3"/>
      <c r="L139" s="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37" ht="18.75" customHeight="1">
      <c r="A140" s="3"/>
      <c r="B140" s="3"/>
      <c r="C140" s="295"/>
      <c r="D140" s="3"/>
      <c r="E140" s="3"/>
      <c r="F140" s="9"/>
      <c r="G140" s="3"/>
      <c r="H140" s="3"/>
      <c r="I140" s="3"/>
      <c r="J140" s="3"/>
      <c r="K140" s="3"/>
      <c r="L140" s="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37" ht="18.75" customHeight="1">
      <c r="A141" s="3"/>
      <c r="B141" s="3"/>
      <c r="C141" s="295"/>
      <c r="D141" s="3"/>
      <c r="E141" s="3"/>
      <c r="F141" s="9"/>
      <c r="G141" s="3"/>
      <c r="H141" s="3"/>
      <c r="I141" s="3"/>
      <c r="J141" s="3"/>
      <c r="K141" s="3"/>
      <c r="L141" s="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</row>
    <row r="142" spans="1:37" ht="18.75" customHeight="1">
      <c r="A142" s="3"/>
      <c r="B142" s="3"/>
      <c r="C142" s="295"/>
      <c r="D142" s="3"/>
      <c r="E142" s="3"/>
      <c r="F142" s="9"/>
      <c r="G142" s="3"/>
      <c r="H142" s="3"/>
      <c r="I142" s="3"/>
      <c r="J142" s="3"/>
      <c r="K142" s="3"/>
      <c r="L142" s="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</row>
    <row r="143" spans="1:37" ht="18.75" customHeight="1">
      <c r="A143" s="3"/>
      <c r="B143" s="3"/>
      <c r="C143" s="295"/>
      <c r="D143" s="3"/>
      <c r="E143" s="3"/>
      <c r="F143" s="9"/>
      <c r="G143" s="3"/>
      <c r="H143" s="3"/>
      <c r="I143" s="3"/>
      <c r="J143" s="3"/>
      <c r="K143" s="3"/>
      <c r="L143" s="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 spans="1:37" ht="18.75" customHeight="1">
      <c r="A144" s="3"/>
      <c r="B144" s="3"/>
      <c r="C144" s="295"/>
      <c r="D144" s="3"/>
      <c r="E144" s="3"/>
      <c r="F144" s="9"/>
      <c r="G144" s="3"/>
      <c r="H144" s="3"/>
      <c r="I144" s="3"/>
      <c r="J144" s="3"/>
      <c r="K144" s="3"/>
      <c r="L144" s="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 spans="1:37" ht="18.75" customHeight="1">
      <c r="A145" s="3"/>
      <c r="B145" s="3"/>
      <c r="C145" s="295"/>
      <c r="D145" s="3"/>
      <c r="E145" s="3"/>
      <c r="F145" s="9"/>
      <c r="G145" s="3"/>
      <c r="H145" s="3"/>
      <c r="I145" s="3"/>
      <c r="J145" s="3"/>
      <c r="K145" s="3"/>
      <c r="L145" s="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 spans="1:37" ht="18.75" customHeight="1">
      <c r="A146" s="3"/>
      <c r="B146" s="3"/>
      <c r="C146" s="295"/>
      <c r="D146" s="3"/>
      <c r="E146" s="3"/>
      <c r="F146" s="9"/>
      <c r="G146" s="3"/>
      <c r="H146" s="3"/>
      <c r="I146" s="3"/>
      <c r="J146" s="3"/>
      <c r="K146" s="3"/>
      <c r="L146" s="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 spans="1:37" ht="18.75" customHeight="1">
      <c r="A147" s="3"/>
      <c r="B147" s="3"/>
      <c r="C147" s="295"/>
      <c r="D147" s="3"/>
      <c r="E147" s="3"/>
      <c r="F147" s="9"/>
      <c r="G147" s="3"/>
      <c r="H147" s="3"/>
      <c r="I147" s="3"/>
      <c r="J147" s="3"/>
      <c r="K147" s="3"/>
      <c r="L147" s="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 spans="1:37" ht="18.75" customHeight="1">
      <c r="A148" s="3"/>
      <c r="B148" s="3"/>
      <c r="C148" s="295"/>
      <c r="D148" s="3"/>
      <c r="E148" s="3"/>
      <c r="F148" s="9"/>
      <c r="G148" s="3"/>
      <c r="H148" s="3"/>
      <c r="I148" s="3"/>
      <c r="J148" s="3"/>
      <c r="K148" s="3"/>
      <c r="L148" s="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</row>
    <row r="149" spans="1:37" ht="18.75" customHeight="1">
      <c r="A149" s="3"/>
      <c r="B149" s="3"/>
      <c r="C149" s="295"/>
      <c r="D149" s="3"/>
      <c r="E149" s="3"/>
      <c r="F149" s="9"/>
      <c r="G149" s="3"/>
      <c r="H149" s="3"/>
      <c r="I149" s="3"/>
      <c r="J149" s="3"/>
      <c r="K149" s="3"/>
      <c r="L149" s="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</row>
    <row r="150" spans="1:37" ht="18.75" customHeight="1">
      <c r="A150" s="3"/>
      <c r="B150" s="3"/>
      <c r="C150" s="295"/>
      <c r="D150" s="3"/>
      <c r="E150" s="3"/>
      <c r="F150" s="9"/>
      <c r="G150" s="3"/>
      <c r="H150" s="3"/>
      <c r="I150" s="3"/>
      <c r="J150" s="3"/>
      <c r="K150" s="3"/>
      <c r="L150" s="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</row>
    <row r="151" spans="1:37" ht="18.75" customHeight="1">
      <c r="A151" s="3"/>
      <c r="B151" s="3"/>
      <c r="C151" s="295"/>
      <c r="D151" s="3"/>
      <c r="E151" s="3"/>
      <c r="F151" s="9"/>
      <c r="G151" s="3"/>
      <c r="H151" s="3"/>
      <c r="I151" s="3"/>
      <c r="J151" s="3"/>
      <c r="K151" s="3"/>
      <c r="L151" s="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 spans="1:37" ht="18.75" customHeight="1">
      <c r="A152" s="3"/>
      <c r="B152" s="3"/>
      <c r="C152" s="295"/>
      <c r="D152" s="3"/>
      <c r="E152" s="3"/>
      <c r="F152" s="9"/>
      <c r="G152" s="3"/>
      <c r="H152" s="3"/>
      <c r="I152" s="3"/>
      <c r="J152" s="3"/>
      <c r="K152" s="3"/>
      <c r="L152" s="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 spans="1:37" ht="18.75" customHeight="1">
      <c r="A153" s="3"/>
      <c r="B153" s="3"/>
      <c r="C153" s="295"/>
      <c r="D153" s="3"/>
      <c r="E153" s="3"/>
      <c r="F153" s="9"/>
      <c r="G153" s="3"/>
      <c r="H153" s="3"/>
      <c r="I153" s="3"/>
      <c r="J153" s="3"/>
      <c r="K153" s="3"/>
      <c r="L153" s="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</row>
    <row r="154" spans="1:37" ht="18.75" customHeight="1">
      <c r="A154" s="3"/>
      <c r="B154" s="3"/>
      <c r="C154" s="295"/>
      <c r="D154" s="3"/>
      <c r="E154" s="3"/>
      <c r="F154" s="9"/>
      <c r="G154" s="3"/>
      <c r="H154" s="3"/>
      <c r="I154" s="3"/>
      <c r="J154" s="3"/>
      <c r="K154" s="3"/>
      <c r="L154" s="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37" ht="18.75" customHeight="1">
      <c r="A155" s="3"/>
      <c r="B155" s="3"/>
      <c r="C155" s="295"/>
      <c r="D155" s="3"/>
      <c r="E155" s="3"/>
      <c r="F155" s="9"/>
      <c r="G155" s="3"/>
      <c r="H155" s="3"/>
      <c r="I155" s="3"/>
      <c r="J155" s="3"/>
      <c r="K155" s="3"/>
      <c r="L155" s="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37" ht="18.75" customHeight="1">
      <c r="A156" s="3"/>
      <c r="B156" s="3"/>
      <c r="C156" s="295"/>
      <c r="D156" s="3"/>
      <c r="E156" s="3"/>
      <c r="F156" s="9"/>
      <c r="G156" s="3"/>
      <c r="H156" s="3"/>
      <c r="I156" s="3"/>
      <c r="J156" s="3"/>
      <c r="K156" s="3"/>
      <c r="L156" s="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spans="1:37" ht="18.75" customHeight="1">
      <c r="A157" s="3"/>
      <c r="B157" s="3"/>
      <c r="C157" s="295"/>
      <c r="D157" s="3"/>
      <c r="E157" s="3"/>
      <c r="F157" s="9"/>
      <c r="G157" s="3"/>
      <c r="H157" s="3"/>
      <c r="I157" s="3"/>
      <c r="J157" s="3"/>
      <c r="K157" s="3"/>
      <c r="L157" s="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37" ht="18.75" customHeight="1">
      <c r="A158" s="3"/>
      <c r="B158" s="3"/>
      <c r="C158" s="295"/>
      <c r="D158" s="3"/>
      <c r="E158" s="3"/>
      <c r="F158" s="9"/>
      <c r="G158" s="3"/>
      <c r="H158" s="3"/>
      <c r="I158" s="3"/>
      <c r="J158" s="3"/>
      <c r="K158" s="3"/>
      <c r="L158" s="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</row>
    <row r="159" spans="1:37" ht="18.75" customHeight="1">
      <c r="A159" s="3"/>
      <c r="B159" s="3"/>
      <c r="C159" s="295"/>
      <c r="D159" s="3"/>
      <c r="E159" s="3"/>
      <c r="F159" s="9"/>
      <c r="G159" s="3"/>
      <c r="H159" s="3"/>
      <c r="I159" s="3"/>
      <c r="J159" s="3"/>
      <c r="K159" s="3"/>
      <c r="L159" s="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 spans="1:37" ht="18.75" customHeight="1">
      <c r="A160" s="3"/>
      <c r="B160" s="3"/>
      <c r="C160" s="295"/>
      <c r="D160" s="3"/>
      <c r="E160" s="3"/>
      <c r="F160" s="9"/>
      <c r="G160" s="3"/>
      <c r="H160" s="3"/>
      <c r="I160" s="3"/>
      <c r="J160" s="3"/>
      <c r="K160" s="3"/>
      <c r="L160" s="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</row>
    <row r="161" spans="1:37" ht="18.75" customHeight="1">
      <c r="A161" s="3"/>
      <c r="B161" s="3"/>
      <c r="C161" s="295"/>
      <c r="D161" s="3"/>
      <c r="E161" s="3"/>
      <c r="F161" s="9"/>
      <c r="G161" s="3"/>
      <c r="H161" s="3"/>
      <c r="I161" s="3"/>
      <c r="J161" s="3"/>
      <c r="K161" s="3"/>
      <c r="L161" s="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</row>
    <row r="162" spans="1:37" ht="18.75" customHeight="1">
      <c r="A162" s="3"/>
      <c r="B162" s="3"/>
      <c r="C162" s="295"/>
      <c r="D162" s="3"/>
      <c r="E162" s="3"/>
      <c r="F162" s="9"/>
      <c r="G162" s="3"/>
      <c r="H162" s="3"/>
      <c r="I162" s="3"/>
      <c r="J162" s="3"/>
      <c r="K162" s="3"/>
      <c r="L162" s="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</row>
    <row r="163" spans="1:37" ht="18.75" customHeight="1">
      <c r="A163" s="3"/>
      <c r="B163" s="3"/>
      <c r="C163" s="295"/>
      <c r="D163" s="3"/>
      <c r="E163" s="3"/>
      <c r="F163" s="9"/>
      <c r="G163" s="3"/>
      <c r="H163" s="3"/>
      <c r="I163" s="3"/>
      <c r="J163" s="3"/>
      <c r="K163" s="3"/>
      <c r="L163" s="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</row>
    <row r="164" spans="1:37" ht="18.75" customHeight="1">
      <c r="A164" s="3"/>
      <c r="B164" s="3"/>
      <c r="C164" s="295"/>
      <c r="D164" s="3"/>
      <c r="E164" s="3"/>
      <c r="F164" s="9"/>
      <c r="G164" s="3"/>
      <c r="H164" s="3"/>
      <c r="I164" s="3"/>
      <c r="J164" s="3"/>
      <c r="K164" s="3"/>
      <c r="L164" s="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</row>
    <row r="165" spans="1:37" ht="18.75" customHeight="1">
      <c r="A165" s="3"/>
      <c r="B165" s="3"/>
      <c r="C165" s="295"/>
      <c r="D165" s="3"/>
      <c r="E165" s="3"/>
      <c r="F165" s="9"/>
      <c r="G165" s="3"/>
      <c r="H165" s="3"/>
      <c r="I165" s="3"/>
      <c r="J165" s="3"/>
      <c r="K165" s="3"/>
      <c r="L165" s="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 spans="1:37" ht="18.75" customHeight="1">
      <c r="A166" s="3"/>
      <c r="B166" s="3"/>
      <c r="C166" s="295"/>
      <c r="D166" s="3"/>
      <c r="E166" s="3"/>
      <c r="F166" s="9"/>
      <c r="G166" s="3"/>
      <c r="H166" s="3"/>
      <c r="I166" s="3"/>
      <c r="J166" s="3"/>
      <c r="K166" s="3"/>
      <c r="L166" s="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</row>
    <row r="167" spans="1:37" ht="18.75" customHeight="1">
      <c r="A167" s="3"/>
      <c r="B167" s="3"/>
      <c r="C167" s="295"/>
      <c r="D167" s="3"/>
      <c r="E167" s="3"/>
      <c r="F167" s="9"/>
      <c r="G167" s="3"/>
      <c r="H167" s="3"/>
      <c r="I167" s="3"/>
      <c r="J167" s="3"/>
      <c r="K167" s="3"/>
      <c r="L167" s="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</row>
    <row r="168" spans="1:37" ht="18.75" customHeight="1">
      <c r="A168" s="3"/>
      <c r="B168" s="3"/>
      <c r="C168" s="295"/>
      <c r="D168" s="3"/>
      <c r="E168" s="3"/>
      <c r="F168" s="9"/>
      <c r="G168" s="3"/>
      <c r="H168" s="3"/>
      <c r="I168" s="3"/>
      <c r="J168" s="3"/>
      <c r="K168" s="3"/>
      <c r="L168" s="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</row>
    <row r="169" spans="1:37" ht="18.75" customHeight="1">
      <c r="A169" s="3"/>
      <c r="B169" s="3"/>
      <c r="C169" s="295"/>
      <c r="D169" s="3"/>
      <c r="E169" s="3"/>
      <c r="F169" s="9"/>
      <c r="G169" s="3"/>
      <c r="H169" s="3"/>
      <c r="I169" s="3"/>
      <c r="J169" s="3"/>
      <c r="K169" s="3"/>
      <c r="L169" s="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</row>
    <row r="170" spans="1:37" ht="18.75" customHeight="1">
      <c r="A170" s="3"/>
      <c r="B170" s="3"/>
      <c r="C170" s="295"/>
      <c r="D170" s="3"/>
      <c r="E170" s="3"/>
      <c r="F170" s="9"/>
      <c r="G170" s="3"/>
      <c r="H170" s="3"/>
      <c r="I170" s="3"/>
      <c r="J170" s="3"/>
      <c r="K170" s="3"/>
      <c r="L170" s="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</row>
    <row r="171" spans="1:37" ht="18.75" customHeight="1">
      <c r="A171" s="3"/>
      <c r="B171" s="3"/>
      <c r="C171" s="295"/>
      <c r="D171" s="3"/>
      <c r="E171" s="3"/>
      <c r="F171" s="9"/>
      <c r="G171" s="3"/>
      <c r="H171" s="3"/>
      <c r="I171" s="3"/>
      <c r="J171" s="3"/>
      <c r="K171" s="3"/>
      <c r="L171" s="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</row>
    <row r="172" spans="1:37" ht="18.75" customHeight="1">
      <c r="A172" s="3"/>
      <c r="B172" s="3"/>
      <c r="C172" s="295"/>
      <c r="D172" s="3"/>
      <c r="E172" s="3"/>
      <c r="F172" s="9"/>
      <c r="G172" s="3"/>
      <c r="H172" s="3"/>
      <c r="I172" s="3"/>
      <c r="J172" s="3"/>
      <c r="K172" s="3"/>
      <c r="L172" s="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</row>
    <row r="173" spans="1:37" ht="18.75" customHeight="1">
      <c r="A173" s="3"/>
      <c r="B173" s="3"/>
      <c r="C173" s="295"/>
      <c r="D173" s="3"/>
      <c r="E173" s="3"/>
      <c r="F173" s="9"/>
      <c r="G173" s="3"/>
      <c r="H173" s="3"/>
      <c r="I173" s="3"/>
      <c r="J173" s="3"/>
      <c r="K173" s="3"/>
      <c r="L173" s="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</row>
    <row r="174" spans="1:37" ht="18.75" customHeight="1">
      <c r="A174" s="3"/>
      <c r="B174" s="3"/>
      <c r="C174" s="295"/>
      <c r="D174" s="3"/>
      <c r="E174" s="3"/>
      <c r="F174" s="9"/>
      <c r="G174" s="3"/>
      <c r="H174" s="3"/>
      <c r="I174" s="3"/>
      <c r="J174" s="3"/>
      <c r="K174" s="3"/>
      <c r="L174" s="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</row>
    <row r="175" spans="1:37" ht="18.75" customHeight="1">
      <c r="A175" s="3"/>
      <c r="B175" s="3"/>
      <c r="C175" s="295"/>
      <c r="D175" s="3"/>
      <c r="E175" s="3"/>
      <c r="F175" s="9"/>
      <c r="G175" s="3"/>
      <c r="H175" s="3"/>
      <c r="I175" s="3"/>
      <c r="J175" s="3"/>
      <c r="K175" s="3"/>
      <c r="L175" s="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</row>
    <row r="176" spans="1:37" ht="18.75" customHeight="1">
      <c r="A176" s="3"/>
      <c r="B176" s="3"/>
      <c r="C176" s="295"/>
      <c r="D176" s="3"/>
      <c r="E176" s="3"/>
      <c r="F176" s="9"/>
      <c r="G176" s="3"/>
      <c r="H176" s="3"/>
      <c r="I176" s="3"/>
      <c r="J176" s="3"/>
      <c r="K176" s="3"/>
      <c r="L176" s="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 spans="1:37" ht="18.75" customHeight="1">
      <c r="A177" s="3"/>
      <c r="B177" s="3"/>
      <c r="C177" s="295"/>
      <c r="D177" s="3"/>
      <c r="E177" s="3"/>
      <c r="F177" s="9"/>
      <c r="G177" s="3"/>
      <c r="H177" s="3"/>
      <c r="I177" s="3"/>
      <c r="J177" s="3"/>
      <c r="K177" s="3"/>
      <c r="L177" s="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 spans="1:37" ht="18.75" customHeight="1">
      <c r="A178" s="3"/>
      <c r="B178" s="3"/>
      <c r="C178" s="295"/>
      <c r="D178" s="3"/>
      <c r="E178" s="3"/>
      <c r="F178" s="9"/>
      <c r="G178" s="3"/>
      <c r="H178" s="3"/>
      <c r="I178" s="3"/>
      <c r="J178" s="3"/>
      <c r="K178" s="3"/>
      <c r="L178" s="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</row>
    <row r="179" spans="1:37" ht="18.75" customHeight="1">
      <c r="A179" s="3"/>
      <c r="B179" s="3"/>
      <c r="C179" s="295"/>
      <c r="D179" s="3"/>
      <c r="E179" s="3"/>
      <c r="F179" s="9"/>
      <c r="G179" s="3"/>
      <c r="H179" s="3"/>
      <c r="I179" s="3"/>
      <c r="J179" s="3"/>
      <c r="K179" s="3"/>
      <c r="L179" s="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 spans="1:37" ht="18.75" customHeight="1">
      <c r="A180" s="3"/>
      <c r="B180" s="3"/>
      <c r="C180" s="295"/>
      <c r="D180" s="3"/>
      <c r="E180" s="3"/>
      <c r="F180" s="9"/>
      <c r="G180" s="3"/>
      <c r="H180" s="3"/>
      <c r="I180" s="3"/>
      <c r="J180" s="3"/>
      <c r="K180" s="3"/>
      <c r="L180" s="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</row>
    <row r="181" spans="1:37" ht="18.75" customHeight="1">
      <c r="A181" s="3"/>
      <c r="B181" s="3"/>
      <c r="C181" s="295"/>
      <c r="D181" s="3"/>
      <c r="E181" s="3"/>
      <c r="F181" s="9"/>
      <c r="G181" s="3"/>
      <c r="H181" s="3"/>
      <c r="I181" s="3"/>
      <c r="J181" s="3"/>
      <c r="K181" s="3"/>
      <c r="L181" s="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spans="1:37" ht="18.75" customHeight="1">
      <c r="A182" s="3"/>
      <c r="B182" s="3"/>
      <c r="C182" s="295"/>
      <c r="D182" s="3"/>
      <c r="E182" s="3"/>
      <c r="F182" s="9"/>
      <c r="G182" s="3"/>
      <c r="H182" s="3"/>
      <c r="I182" s="3"/>
      <c r="J182" s="3"/>
      <c r="K182" s="3"/>
      <c r="L182" s="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 spans="1:37" ht="18.75" customHeight="1">
      <c r="A183" s="3"/>
      <c r="B183" s="3"/>
      <c r="C183" s="295"/>
      <c r="D183" s="3"/>
      <c r="E183" s="3"/>
      <c r="F183" s="9"/>
      <c r="G183" s="3"/>
      <c r="H183" s="3"/>
      <c r="I183" s="3"/>
      <c r="J183" s="3"/>
      <c r="K183" s="3"/>
      <c r="L183" s="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</row>
    <row r="184" spans="1:37" ht="18.75" customHeight="1">
      <c r="A184" s="3"/>
      <c r="B184" s="3"/>
      <c r="C184" s="295"/>
      <c r="D184" s="3"/>
      <c r="E184" s="3"/>
      <c r="F184" s="9"/>
      <c r="G184" s="3"/>
      <c r="H184" s="3"/>
      <c r="I184" s="3"/>
      <c r="J184" s="3"/>
      <c r="K184" s="3"/>
      <c r="L184" s="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spans="1:37" ht="18.75" customHeight="1">
      <c r="A185" s="3"/>
      <c r="B185" s="3"/>
      <c r="C185" s="295"/>
      <c r="D185" s="3"/>
      <c r="E185" s="3"/>
      <c r="F185" s="9"/>
      <c r="G185" s="3"/>
      <c r="H185" s="3"/>
      <c r="I185" s="3"/>
      <c r="J185" s="3"/>
      <c r="K185" s="3"/>
      <c r="L185" s="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 spans="1:37" ht="18.75" customHeight="1">
      <c r="A186" s="3"/>
      <c r="B186" s="3"/>
      <c r="C186" s="295"/>
      <c r="D186" s="3"/>
      <c r="E186" s="3"/>
      <c r="F186" s="9"/>
      <c r="G186" s="3"/>
      <c r="H186" s="3"/>
      <c r="I186" s="3"/>
      <c r="J186" s="3"/>
      <c r="K186" s="3"/>
      <c r="L186" s="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</row>
    <row r="187" spans="1:37" ht="18.75" customHeight="1">
      <c r="A187" s="3"/>
      <c r="B187" s="3"/>
      <c r="C187" s="295"/>
      <c r="D187" s="3"/>
      <c r="E187" s="3"/>
      <c r="F187" s="9"/>
      <c r="G187" s="3"/>
      <c r="H187" s="3"/>
      <c r="I187" s="3"/>
      <c r="J187" s="3"/>
      <c r="K187" s="3"/>
      <c r="L187" s="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</row>
    <row r="188" spans="1:37" ht="18.75" customHeight="1">
      <c r="A188" s="3"/>
      <c r="B188" s="3"/>
      <c r="C188" s="295"/>
      <c r="D188" s="3"/>
      <c r="E188" s="3"/>
      <c r="F188" s="9"/>
      <c r="G188" s="3"/>
      <c r="H188" s="3"/>
      <c r="I188" s="3"/>
      <c r="J188" s="3"/>
      <c r="K188" s="3"/>
      <c r="L188" s="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</row>
    <row r="189" spans="1:37" ht="18.75" customHeight="1">
      <c r="A189" s="3"/>
      <c r="B189" s="3"/>
      <c r="C189" s="295"/>
      <c r="D189" s="3"/>
      <c r="E189" s="3"/>
      <c r="F189" s="9"/>
      <c r="G189" s="3"/>
      <c r="H189" s="3"/>
      <c r="I189" s="3"/>
      <c r="J189" s="3"/>
      <c r="K189" s="3"/>
      <c r="L189" s="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</row>
    <row r="190" spans="1:37" ht="18.75" customHeight="1">
      <c r="A190" s="3"/>
      <c r="B190" s="3"/>
      <c r="C190" s="295"/>
      <c r="D190" s="3"/>
      <c r="E190" s="3"/>
      <c r="F190" s="9"/>
      <c r="G190" s="3"/>
      <c r="H190" s="3"/>
      <c r="I190" s="3"/>
      <c r="J190" s="3"/>
      <c r="K190" s="3"/>
      <c r="L190" s="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</row>
    <row r="191" spans="1:37" ht="18.75" customHeight="1">
      <c r="A191" s="3"/>
      <c r="B191" s="3"/>
      <c r="C191" s="295"/>
      <c r="D191" s="3"/>
      <c r="E191" s="3"/>
      <c r="F191" s="9"/>
      <c r="G191" s="3"/>
      <c r="H191" s="3"/>
      <c r="I191" s="3"/>
      <c r="J191" s="3"/>
      <c r="K191" s="3"/>
      <c r="L191" s="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</row>
    <row r="192" spans="1:37" ht="18.75" customHeight="1">
      <c r="A192" s="3"/>
      <c r="B192" s="3"/>
      <c r="C192" s="295"/>
      <c r="D192" s="3"/>
      <c r="E192" s="3"/>
      <c r="F192" s="9"/>
      <c r="G192" s="3"/>
      <c r="H192" s="3"/>
      <c r="I192" s="3"/>
      <c r="J192" s="3"/>
      <c r="K192" s="3"/>
      <c r="L192" s="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</row>
    <row r="193" spans="1:37" ht="18.75" customHeight="1">
      <c r="A193" s="3"/>
      <c r="B193" s="3"/>
      <c r="C193" s="295"/>
      <c r="D193" s="3"/>
      <c r="E193" s="3"/>
      <c r="F193" s="9"/>
      <c r="G193" s="3"/>
      <c r="H193" s="3"/>
      <c r="I193" s="3"/>
      <c r="J193" s="3"/>
      <c r="K193" s="3"/>
      <c r="L193" s="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</row>
    <row r="194" spans="1:37" ht="18.75" customHeight="1">
      <c r="A194" s="3"/>
      <c r="B194" s="3"/>
      <c r="C194" s="295"/>
      <c r="D194" s="3"/>
      <c r="E194" s="3"/>
      <c r="F194" s="9"/>
      <c r="G194" s="3"/>
      <c r="H194" s="3"/>
      <c r="I194" s="3"/>
      <c r="J194" s="3"/>
      <c r="K194" s="3"/>
      <c r="L194" s="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</row>
    <row r="195" spans="1:37" ht="18.75" customHeight="1">
      <c r="A195" s="3"/>
      <c r="B195" s="3"/>
      <c r="C195" s="295"/>
      <c r="D195" s="3"/>
      <c r="E195" s="3"/>
      <c r="F195" s="9"/>
      <c r="G195" s="3"/>
      <c r="H195" s="3"/>
      <c r="I195" s="3"/>
      <c r="J195" s="3"/>
      <c r="K195" s="3"/>
      <c r="L195" s="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 spans="1:37" ht="18.75" customHeight="1">
      <c r="A196" s="3"/>
      <c r="B196" s="3"/>
      <c r="C196" s="295"/>
      <c r="D196" s="3"/>
      <c r="E196" s="3"/>
      <c r="F196" s="9"/>
      <c r="G196" s="3"/>
      <c r="H196" s="3"/>
      <c r="I196" s="3"/>
      <c r="J196" s="3"/>
      <c r="K196" s="3"/>
      <c r="L196" s="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</row>
    <row r="197" spans="1:37" ht="18.75" customHeight="1">
      <c r="A197" s="3"/>
      <c r="B197" s="3"/>
      <c r="C197" s="295"/>
      <c r="D197" s="3"/>
      <c r="E197" s="3"/>
      <c r="F197" s="9"/>
      <c r="G197" s="3"/>
      <c r="H197" s="3"/>
      <c r="I197" s="3"/>
      <c r="J197" s="3"/>
      <c r="K197" s="3"/>
      <c r="L197" s="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 spans="1:37" ht="18.75" customHeight="1">
      <c r="A198" s="3"/>
      <c r="B198" s="3"/>
      <c r="C198" s="295"/>
      <c r="D198" s="3"/>
      <c r="E198" s="3"/>
      <c r="F198" s="9"/>
      <c r="G198" s="3"/>
      <c r="H198" s="3"/>
      <c r="I198" s="3"/>
      <c r="J198" s="3"/>
      <c r="K198" s="3"/>
      <c r="L198" s="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 spans="1:37" ht="18.75" customHeight="1">
      <c r="A199" s="3"/>
      <c r="B199" s="3"/>
      <c r="C199" s="295"/>
      <c r="D199" s="3"/>
      <c r="E199" s="3"/>
      <c r="F199" s="9"/>
      <c r="G199" s="3"/>
      <c r="H199" s="3"/>
      <c r="I199" s="3"/>
      <c r="J199" s="3"/>
      <c r="K199" s="3"/>
      <c r="L199" s="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</row>
    <row r="200" spans="1:37" ht="18.75" customHeight="1">
      <c r="A200" s="3"/>
      <c r="B200" s="3"/>
      <c r="C200" s="295"/>
      <c r="D200" s="3"/>
      <c r="E200" s="3"/>
      <c r="F200" s="9"/>
      <c r="G200" s="3"/>
      <c r="H200" s="3"/>
      <c r="I200" s="3"/>
      <c r="J200" s="3"/>
      <c r="K200" s="3"/>
      <c r="L200" s="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</row>
    <row r="201" spans="1:37" ht="18.75" customHeight="1">
      <c r="A201" s="3"/>
      <c r="B201" s="3"/>
      <c r="C201" s="295"/>
      <c r="D201" s="3"/>
      <c r="E201" s="3"/>
      <c r="F201" s="9"/>
      <c r="G201" s="3"/>
      <c r="H201" s="3"/>
      <c r="I201" s="3"/>
      <c r="J201" s="3"/>
      <c r="K201" s="3"/>
      <c r="L201" s="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</row>
    <row r="202" spans="1:37" ht="18.75" customHeight="1">
      <c r="A202" s="3"/>
      <c r="B202" s="3"/>
      <c r="C202" s="295"/>
      <c r="D202" s="3"/>
      <c r="E202" s="3"/>
      <c r="F202" s="9"/>
      <c r="G202" s="3"/>
      <c r="H202" s="3"/>
      <c r="I202" s="3"/>
      <c r="J202" s="3"/>
      <c r="K202" s="3"/>
      <c r="L202" s="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</row>
    <row r="203" spans="1:37" ht="18.75" customHeight="1">
      <c r="A203" s="3"/>
      <c r="B203" s="3"/>
      <c r="C203" s="295"/>
      <c r="D203" s="3"/>
      <c r="E203" s="3"/>
      <c r="F203" s="9"/>
      <c r="G203" s="3"/>
      <c r="H203" s="3"/>
      <c r="I203" s="3"/>
      <c r="J203" s="3"/>
      <c r="K203" s="3"/>
      <c r="L203" s="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</row>
    <row r="204" spans="1:37" ht="18.75" customHeight="1">
      <c r="A204" s="3"/>
      <c r="B204" s="3"/>
      <c r="C204" s="295"/>
      <c r="D204" s="3"/>
      <c r="E204" s="3"/>
      <c r="F204" s="9"/>
      <c r="G204" s="3"/>
      <c r="H204" s="3"/>
      <c r="I204" s="3"/>
      <c r="J204" s="3"/>
      <c r="K204" s="3"/>
      <c r="L204" s="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</row>
    <row r="205" spans="1:37" ht="18.75" customHeight="1">
      <c r="A205" s="3"/>
      <c r="B205" s="3"/>
      <c r="C205" s="295"/>
      <c r="D205" s="3"/>
      <c r="E205" s="3"/>
      <c r="F205" s="9"/>
      <c r="G205" s="3"/>
      <c r="H205" s="3"/>
      <c r="I205" s="3"/>
      <c r="J205" s="3"/>
      <c r="K205" s="3"/>
      <c r="L205" s="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</row>
    <row r="206" spans="1:37" ht="18.75" customHeight="1">
      <c r="A206" s="3"/>
      <c r="B206" s="3"/>
      <c r="C206" s="295"/>
      <c r="D206" s="3"/>
      <c r="E206" s="3"/>
      <c r="F206" s="9"/>
      <c r="G206" s="3"/>
      <c r="H206" s="3"/>
      <c r="I206" s="3"/>
      <c r="J206" s="3"/>
      <c r="K206" s="3"/>
      <c r="L206" s="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</row>
    <row r="207" spans="1:37" ht="18.75" customHeight="1">
      <c r="A207" s="3"/>
      <c r="B207" s="3"/>
      <c r="C207" s="295"/>
      <c r="D207" s="3"/>
      <c r="E207" s="3"/>
      <c r="F207" s="9"/>
      <c r="G207" s="3"/>
      <c r="H207" s="3"/>
      <c r="I207" s="3"/>
      <c r="J207" s="3"/>
      <c r="K207" s="3"/>
      <c r="L207" s="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</row>
    <row r="208" spans="1:37" ht="18.75" customHeight="1">
      <c r="A208" s="3"/>
      <c r="B208" s="3"/>
      <c r="C208" s="295"/>
      <c r="D208" s="3"/>
      <c r="E208" s="3"/>
      <c r="F208" s="9"/>
      <c r="G208" s="3"/>
      <c r="H208" s="3"/>
      <c r="I208" s="3"/>
      <c r="J208" s="3"/>
      <c r="K208" s="3"/>
      <c r="L208" s="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</row>
    <row r="209" spans="1:37" ht="18.75" customHeight="1">
      <c r="A209" s="3"/>
      <c r="B209" s="3"/>
      <c r="C209" s="295"/>
      <c r="D209" s="3"/>
      <c r="E209" s="3"/>
      <c r="F209" s="9"/>
      <c r="G209" s="3"/>
      <c r="H209" s="3"/>
      <c r="I209" s="3"/>
      <c r="J209" s="3"/>
      <c r="K209" s="3"/>
      <c r="L209" s="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</row>
    <row r="210" spans="1:37" ht="18.75" customHeight="1">
      <c r="A210" s="3"/>
      <c r="B210" s="3"/>
      <c r="C210" s="295"/>
      <c r="D210" s="3"/>
      <c r="E210" s="3"/>
      <c r="F210" s="9"/>
      <c r="G210" s="3"/>
      <c r="H210" s="3"/>
      <c r="I210" s="3"/>
      <c r="J210" s="3"/>
      <c r="K210" s="3"/>
      <c r="L210" s="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</row>
    <row r="211" spans="1:37" ht="18.75" customHeight="1">
      <c r="A211" s="3"/>
      <c r="B211" s="3"/>
      <c r="C211" s="295"/>
      <c r="D211" s="3"/>
      <c r="E211" s="3"/>
      <c r="F211" s="9"/>
      <c r="G211" s="3"/>
      <c r="H211" s="3"/>
      <c r="I211" s="3"/>
      <c r="J211" s="3"/>
      <c r="K211" s="3"/>
      <c r="L211" s="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</row>
    <row r="212" spans="1:37" ht="18.75" customHeight="1">
      <c r="A212" s="3"/>
      <c r="B212" s="3"/>
      <c r="C212" s="295"/>
      <c r="D212" s="3"/>
      <c r="E212" s="3"/>
      <c r="F212" s="9"/>
      <c r="G212" s="3"/>
      <c r="H212" s="3"/>
      <c r="I212" s="3"/>
      <c r="J212" s="3"/>
      <c r="K212" s="3"/>
      <c r="L212" s="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</row>
    <row r="213" spans="1:37" ht="18.75" customHeight="1">
      <c r="A213" s="3"/>
      <c r="B213" s="3"/>
      <c r="C213" s="295"/>
      <c r="D213" s="3"/>
      <c r="E213" s="3"/>
      <c r="F213" s="9"/>
      <c r="G213" s="3"/>
      <c r="H213" s="3"/>
      <c r="I213" s="3"/>
      <c r="J213" s="3"/>
      <c r="K213" s="3"/>
      <c r="L213" s="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</row>
    <row r="214" spans="1:37" ht="18.75" customHeight="1">
      <c r="A214" s="3"/>
      <c r="B214" s="3"/>
      <c r="C214" s="295"/>
      <c r="D214" s="3"/>
      <c r="E214" s="3"/>
      <c r="F214" s="9"/>
      <c r="G214" s="3"/>
      <c r="H214" s="3"/>
      <c r="I214" s="3"/>
      <c r="J214" s="3"/>
      <c r="K214" s="3"/>
      <c r="L214" s="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</row>
    <row r="215" spans="1:37" ht="18.75" customHeight="1">
      <c r="A215" s="3"/>
      <c r="B215" s="3"/>
      <c r="C215" s="295"/>
      <c r="D215" s="3"/>
      <c r="E215" s="3"/>
      <c r="F215" s="9"/>
      <c r="G215" s="3"/>
      <c r="H215" s="3"/>
      <c r="I215" s="3"/>
      <c r="J215" s="3"/>
      <c r="K215" s="3"/>
      <c r="L215" s="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</row>
    <row r="216" spans="1:37" ht="18.75" customHeight="1">
      <c r="A216" s="3"/>
      <c r="B216" s="3"/>
      <c r="C216" s="295"/>
      <c r="D216" s="3"/>
      <c r="E216" s="3"/>
      <c r="F216" s="9"/>
      <c r="G216" s="3"/>
      <c r="H216" s="3"/>
      <c r="I216" s="3"/>
      <c r="J216" s="3"/>
      <c r="K216" s="3"/>
      <c r="L216" s="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</row>
    <row r="217" spans="1:37" ht="18.75" customHeight="1">
      <c r="A217" s="3"/>
      <c r="B217" s="3"/>
      <c r="C217" s="295"/>
      <c r="D217" s="3"/>
      <c r="E217" s="3"/>
      <c r="F217" s="9"/>
      <c r="G217" s="3"/>
      <c r="H217" s="3"/>
      <c r="I217" s="3"/>
      <c r="J217" s="3"/>
      <c r="K217" s="3"/>
      <c r="L217" s="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</row>
    <row r="218" spans="1:37" ht="18.75" customHeight="1">
      <c r="A218" s="3"/>
      <c r="B218" s="3"/>
      <c r="C218" s="295"/>
      <c r="D218" s="3"/>
      <c r="E218" s="3"/>
      <c r="F218" s="9"/>
      <c r="G218" s="3"/>
      <c r="H218" s="3"/>
      <c r="I218" s="3"/>
      <c r="J218" s="3"/>
      <c r="K218" s="3"/>
      <c r="L218" s="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</row>
    <row r="219" spans="1:37" ht="18.75" customHeight="1">
      <c r="A219" s="3"/>
      <c r="B219" s="3"/>
      <c r="C219" s="295"/>
      <c r="D219" s="3"/>
      <c r="E219" s="3"/>
      <c r="F219" s="9"/>
      <c r="G219" s="3"/>
      <c r="H219" s="3"/>
      <c r="I219" s="3"/>
      <c r="J219" s="3"/>
      <c r="K219" s="3"/>
      <c r="L219" s="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</row>
    <row r="220" spans="1:37" ht="18.75" customHeight="1">
      <c r="A220" s="3"/>
      <c r="B220" s="3"/>
      <c r="C220" s="295"/>
      <c r="D220" s="3"/>
      <c r="E220" s="3"/>
      <c r="F220" s="9"/>
      <c r="G220" s="3"/>
      <c r="H220" s="3"/>
      <c r="I220" s="3"/>
      <c r="J220" s="3"/>
      <c r="K220" s="3"/>
      <c r="L220" s="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</row>
    <row r="221" spans="1:37" ht="18.75" customHeight="1">
      <c r="A221" s="3"/>
      <c r="B221" s="3"/>
      <c r="C221" s="295"/>
      <c r="D221" s="3"/>
      <c r="E221" s="3"/>
      <c r="F221" s="9"/>
      <c r="G221" s="3"/>
      <c r="H221" s="3"/>
      <c r="I221" s="3"/>
      <c r="J221" s="3"/>
      <c r="K221" s="3"/>
      <c r="L221" s="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</row>
    <row r="222" spans="1:37" ht="18.75" customHeight="1">
      <c r="A222" s="3"/>
      <c r="B222" s="3"/>
      <c r="C222" s="295"/>
      <c r="D222" s="3"/>
      <c r="E222" s="3"/>
      <c r="F222" s="9"/>
      <c r="G222" s="3"/>
      <c r="H222" s="3"/>
      <c r="I222" s="3"/>
      <c r="J222" s="3"/>
      <c r="K222" s="3"/>
      <c r="L222" s="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</row>
    <row r="223" spans="1:37" ht="18.75" customHeight="1">
      <c r="A223" s="3"/>
      <c r="B223" s="3"/>
      <c r="C223" s="295"/>
      <c r="D223" s="3"/>
      <c r="E223" s="3"/>
      <c r="F223" s="9"/>
      <c r="G223" s="3"/>
      <c r="H223" s="3"/>
      <c r="I223" s="3"/>
      <c r="J223" s="3"/>
      <c r="K223" s="3"/>
      <c r="L223" s="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</row>
    <row r="224" spans="1:37" ht="18.75" customHeight="1">
      <c r="A224" s="3"/>
      <c r="B224" s="3"/>
      <c r="C224" s="295"/>
      <c r="D224" s="3"/>
      <c r="E224" s="3"/>
      <c r="F224" s="9"/>
      <c r="G224" s="3"/>
      <c r="H224" s="3"/>
      <c r="I224" s="3"/>
      <c r="J224" s="3"/>
      <c r="K224" s="3"/>
      <c r="L224" s="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</row>
    <row r="225" spans="1:37" ht="18.75" customHeight="1">
      <c r="A225" s="3"/>
      <c r="B225" s="3"/>
      <c r="C225" s="295"/>
      <c r="D225" s="3"/>
      <c r="E225" s="3"/>
      <c r="F225" s="9"/>
      <c r="G225" s="3"/>
      <c r="H225" s="3"/>
      <c r="I225" s="3"/>
      <c r="J225" s="3"/>
      <c r="K225" s="3"/>
      <c r="L225" s="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</row>
    <row r="226" spans="1:37" ht="18.75" customHeight="1">
      <c r="A226" s="3"/>
      <c r="B226" s="3"/>
      <c r="C226" s="295"/>
      <c r="D226" s="3"/>
      <c r="E226" s="3"/>
      <c r="F226" s="9"/>
      <c r="G226" s="3"/>
      <c r="H226" s="3"/>
      <c r="I226" s="3"/>
      <c r="J226" s="3"/>
      <c r="K226" s="3"/>
      <c r="L226" s="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</row>
    <row r="227" spans="1:37" ht="18.75" customHeight="1">
      <c r="A227" s="3"/>
      <c r="B227" s="3"/>
      <c r="C227" s="295"/>
      <c r="D227" s="3"/>
      <c r="E227" s="3"/>
      <c r="F227" s="9"/>
      <c r="G227" s="3"/>
      <c r="H227" s="3"/>
      <c r="I227" s="3"/>
      <c r="J227" s="3"/>
      <c r="K227" s="3"/>
      <c r="L227" s="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</row>
    <row r="228" spans="1:37" ht="18.75" customHeight="1">
      <c r="A228" s="3"/>
      <c r="B228" s="3"/>
      <c r="C228" s="295"/>
      <c r="D228" s="3"/>
      <c r="E228" s="3"/>
      <c r="F228" s="9"/>
      <c r="G228" s="3"/>
      <c r="H228" s="3"/>
      <c r="I228" s="3"/>
      <c r="J228" s="3"/>
      <c r="K228" s="3"/>
      <c r="L228" s="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</row>
    <row r="229" spans="1:37" ht="18.75" customHeight="1">
      <c r="A229" s="3"/>
      <c r="B229" s="3"/>
      <c r="C229" s="295"/>
      <c r="D229" s="3"/>
      <c r="E229" s="3"/>
      <c r="F229" s="9"/>
      <c r="G229" s="3"/>
      <c r="H229" s="3"/>
      <c r="I229" s="3"/>
      <c r="J229" s="3"/>
      <c r="K229" s="3"/>
      <c r="L229" s="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</row>
    <row r="230" spans="1:37" ht="18.75" customHeight="1">
      <c r="A230" s="3"/>
      <c r="B230" s="3"/>
      <c r="C230" s="295"/>
      <c r="D230" s="3"/>
      <c r="E230" s="3"/>
      <c r="F230" s="9"/>
      <c r="G230" s="3"/>
      <c r="H230" s="3"/>
      <c r="I230" s="3"/>
      <c r="J230" s="3"/>
      <c r="K230" s="3"/>
      <c r="L230" s="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</row>
    <row r="231" spans="1:37" ht="18.75" customHeight="1">
      <c r="A231" s="3"/>
      <c r="B231" s="3"/>
      <c r="C231" s="295"/>
      <c r="D231" s="3"/>
      <c r="E231" s="3"/>
      <c r="F231" s="9"/>
      <c r="G231" s="3"/>
      <c r="H231" s="3"/>
      <c r="I231" s="3"/>
      <c r="J231" s="3"/>
      <c r="K231" s="3"/>
      <c r="L231" s="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</row>
    <row r="232" spans="1:37" ht="18.75" customHeight="1">
      <c r="A232" s="3"/>
      <c r="B232" s="3"/>
      <c r="C232" s="295"/>
      <c r="D232" s="3"/>
      <c r="E232" s="3"/>
      <c r="F232" s="9"/>
      <c r="G232" s="3"/>
      <c r="H232" s="3"/>
      <c r="I232" s="3"/>
      <c r="J232" s="3"/>
      <c r="K232" s="3"/>
      <c r="L232" s="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</row>
    <row r="233" spans="1:37" ht="18.75" customHeight="1">
      <c r="A233" s="3"/>
      <c r="B233" s="3"/>
      <c r="C233" s="295"/>
      <c r="D233" s="3"/>
      <c r="E233" s="3"/>
      <c r="F233" s="9"/>
      <c r="G233" s="3"/>
      <c r="H233" s="3"/>
      <c r="I233" s="3"/>
      <c r="J233" s="3"/>
      <c r="K233" s="3"/>
      <c r="L233" s="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</row>
    <row r="234" spans="1:37" ht="18.75" customHeight="1">
      <c r="A234" s="3"/>
      <c r="B234" s="3"/>
      <c r="C234" s="295"/>
      <c r="D234" s="3"/>
      <c r="E234" s="3"/>
      <c r="F234" s="9"/>
      <c r="G234" s="3"/>
      <c r="H234" s="3"/>
      <c r="I234" s="3"/>
      <c r="J234" s="3"/>
      <c r="K234" s="3"/>
      <c r="L234" s="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</row>
    <row r="235" spans="1:37" ht="18.75" customHeight="1">
      <c r="A235" s="3"/>
      <c r="B235" s="3"/>
      <c r="C235" s="295"/>
      <c r="D235" s="3"/>
      <c r="E235" s="3"/>
      <c r="F235" s="9"/>
      <c r="G235" s="3"/>
      <c r="H235" s="3"/>
      <c r="I235" s="3"/>
      <c r="J235" s="3"/>
      <c r="K235" s="3"/>
      <c r="L235" s="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</row>
    <row r="236" spans="1:37" ht="18.75" customHeight="1">
      <c r="A236" s="3"/>
      <c r="B236" s="3"/>
      <c r="C236" s="295"/>
      <c r="D236" s="3"/>
      <c r="E236" s="3"/>
      <c r="F236" s="9"/>
      <c r="G236" s="3"/>
      <c r="H236" s="3"/>
      <c r="I236" s="3"/>
      <c r="J236" s="3"/>
      <c r="K236" s="3"/>
      <c r="L236" s="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</row>
    <row r="237" spans="1:37" ht="18.75" customHeight="1">
      <c r="A237" s="3"/>
      <c r="B237" s="3"/>
      <c r="C237" s="295"/>
      <c r="D237" s="3"/>
      <c r="E237" s="3"/>
      <c r="F237" s="9"/>
      <c r="G237" s="3"/>
      <c r="H237" s="3"/>
      <c r="I237" s="3"/>
      <c r="J237" s="3"/>
      <c r="K237" s="3"/>
      <c r="L237" s="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</row>
    <row r="238" spans="1:37" ht="18.75" customHeight="1">
      <c r="A238" s="3"/>
      <c r="B238" s="3"/>
      <c r="C238" s="295"/>
      <c r="D238" s="3"/>
      <c r="E238" s="3"/>
      <c r="F238" s="9"/>
      <c r="G238" s="3"/>
      <c r="H238" s="3"/>
      <c r="I238" s="3"/>
      <c r="J238" s="3"/>
      <c r="K238" s="3"/>
      <c r="L238" s="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</row>
    <row r="239" spans="1:37" ht="18.75" customHeight="1">
      <c r="A239" s="3"/>
      <c r="B239" s="3"/>
      <c r="C239" s="295"/>
      <c r="D239" s="3"/>
      <c r="E239" s="3"/>
      <c r="F239" s="9"/>
      <c r="G239" s="3"/>
      <c r="H239" s="3"/>
      <c r="I239" s="3"/>
      <c r="J239" s="3"/>
      <c r="K239" s="3"/>
      <c r="L239" s="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</row>
    <row r="240" spans="1:37" ht="18.75" customHeight="1">
      <c r="A240" s="3"/>
      <c r="B240" s="3"/>
      <c r="C240" s="295"/>
      <c r="D240" s="3"/>
      <c r="E240" s="3"/>
      <c r="F240" s="9"/>
      <c r="G240" s="3"/>
      <c r="H240" s="3"/>
      <c r="I240" s="3"/>
      <c r="J240" s="3"/>
      <c r="K240" s="3"/>
      <c r="L240" s="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</row>
    <row r="241" spans="1:37" ht="18.75" customHeight="1">
      <c r="A241" s="3"/>
      <c r="B241" s="3"/>
      <c r="C241" s="295"/>
      <c r="D241" s="3"/>
      <c r="E241" s="3"/>
      <c r="F241" s="9"/>
      <c r="G241" s="3"/>
      <c r="H241" s="3"/>
      <c r="I241" s="3"/>
      <c r="J241" s="3"/>
      <c r="K241" s="3"/>
      <c r="L241" s="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</row>
    <row r="242" spans="1:37" ht="18.75" customHeight="1">
      <c r="A242" s="3"/>
      <c r="B242" s="3"/>
      <c r="C242" s="295"/>
      <c r="D242" s="3"/>
      <c r="E242" s="3"/>
      <c r="F242" s="9"/>
      <c r="G242" s="3"/>
      <c r="H242" s="3"/>
      <c r="I242" s="3"/>
      <c r="J242" s="3"/>
      <c r="K242" s="3"/>
      <c r="L242" s="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</row>
    <row r="243" spans="1:37" ht="18.75" customHeight="1">
      <c r="A243" s="3"/>
      <c r="B243" s="3"/>
      <c r="C243" s="295"/>
      <c r="D243" s="3"/>
      <c r="E243" s="3"/>
      <c r="F243" s="9"/>
      <c r="G243" s="3"/>
      <c r="H243" s="3"/>
      <c r="I243" s="3"/>
      <c r="J243" s="3"/>
      <c r="K243" s="3"/>
      <c r="L243" s="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</row>
    <row r="244" spans="1:37" ht="18.75" customHeight="1">
      <c r="A244" s="3"/>
      <c r="B244" s="3"/>
      <c r="C244" s="295"/>
      <c r="D244" s="3"/>
      <c r="E244" s="3"/>
      <c r="F244" s="9"/>
      <c r="G244" s="3"/>
      <c r="H244" s="3"/>
      <c r="I244" s="3"/>
      <c r="J244" s="3"/>
      <c r="K244" s="3"/>
      <c r="L244" s="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 spans="1:37" ht="18.75" customHeight="1">
      <c r="A245" s="3"/>
      <c r="B245" s="3"/>
      <c r="C245" s="295"/>
      <c r="D245" s="3"/>
      <c r="E245" s="3"/>
      <c r="F245" s="9"/>
      <c r="G245" s="3"/>
      <c r="H245" s="3"/>
      <c r="I245" s="3"/>
      <c r="J245" s="3"/>
      <c r="K245" s="3"/>
      <c r="L245" s="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</row>
    <row r="246" spans="1:37" ht="18.75" customHeight="1">
      <c r="A246" s="3"/>
      <c r="B246" s="3"/>
      <c r="C246" s="295"/>
      <c r="D246" s="3"/>
      <c r="E246" s="3"/>
      <c r="F246" s="9"/>
      <c r="G246" s="3"/>
      <c r="H246" s="3"/>
      <c r="I246" s="3"/>
      <c r="J246" s="3"/>
      <c r="K246" s="3"/>
      <c r="L246" s="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</row>
    <row r="247" spans="1:37" ht="18.75" customHeight="1">
      <c r="A247" s="3"/>
      <c r="B247" s="3"/>
      <c r="C247" s="295"/>
      <c r="D247" s="3"/>
      <c r="E247" s="3"/>
      <c r="F247" s="9"/>
      <c r="G247" s="3"/>
      <c r="H247" s="3"/>
      <c r="I247" s="3"/>
      <c r="J247" s="3"/>
      <c r="K247" s="3"/>
      <c r="L247" s="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</row>
    <row r="248" spans="1:37" ht="18.75" customHeight="1">
      <c r="A248" s="3"/>
      <c r="B248" s="3"/>
      <c r="C248" s="295"/>
      <c r="D248" s="3"/>
      <c r="E248" s="3"/>
      <c r="F248" s="9"/>
      <c r="G248" s="3"/>
      <c r="H248" s="3"/>
      <c r="I248" s="3"/>
      <c r="J248" s="3"/>
      <c r="K248" s="3"/>
      <c r="L248" s="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</row>
    <row r="249" spans="1:37" ht="18.75" customHeight="1">
      <c r="A249" s="3"/>
      <c r="B249" s="3"/>
      <c r="C249" s="295"/>
      <c r="D249" s="3"/>
      <c r="E249" s="3"/>
      <c r="F249" s="9"/>
      <c r="G249" s="3"/>
      <c r="H249" s="3"/>
      <c r="I249" s="3"/>
      <c r="J249" s="3"/>
      <c r="K249" s="3"/>
      <c r="L249" s="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</row>
    <row r="250" spans="1:37" ht="18.75" customHeight="1">
      <c r="A250" s="3"/>
      <c r="B250" s="3"/>
      <c r="C250" s="295"/>
      <c r="D250" s="3"/>
      <c r="E250" s="3"/>
      <c r="F250" s="9"/>
      <c r="G250" s="3"/>
      <c r="H250" s="3"/>
      <c r="I250" s="3"/>
      <c r="J250" s="3"/>
      <c r="K250" s="3"/>
      <c r="L250" s="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 spans="1:37" ht="18.75" customHeight="1">
      <c r="A251" s="3"/>
      <c r="B251" s="3"/>
      <c r="C251" s="295"/>
      <c r="D251" s="3"/>
      <c r="E251" s="3"/>
      <c r="F251" s="9"/>
      <c r="G251" s="3"/>
      <c r="H251" s="3"/>
      <c r="I251" s="3"/>
      <c r="J251" s="3"/>
      <c r="K251" s="3"/>
      <c r="L251" s="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 spans="1:37" ht="18.75" customHeight="1">
      <c r="A252" s="3"/>
      <c r="B252" s="3"/>
      <c r="C252" s="295"/>
      <c r="D252" s="3"/>
      <c r="E252" s="3"/>
      <c r="F252" s="9"/>
      <c r="G252" s="3"/>
      <c r="H252" s="3"/>
      <c r="I252" s="3"/>
      <c r="J252" s="3"/>
      <c r="K252" s="3"/>
      <c r="L252" s="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 spans="1:37" ht="18.75" customHeight="1">
      <c r="A253" s="3"/>
      <c r="B253" s="3"/>
      <c r="C253" s="295"/>
      <c r="D253" s="3"/>
      <c r="E253" s="3"/>
      <c r="F253" s="9"/>
      <c r="G253" s="3"/>
      <c r="H253" s="3"/>
      <c r="I253" s="3"/>
      <c r="J253" s="3"/>
      <c r="K253" s="3"/>
      <c r="L253" s="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 spans="1:37" ht="18.75" customHeight="1">
      <c r="A254" s="3"/>
      <c r="B254" s="3"/>
      <c r="C254" s="295"/>
      <c r="D254" s="3"/>
      <c r="E254" s="3"/>
      <c r="F254" s="9"/>
      <c r="G254" s="3"/>
      <c r="H254" s="3"/>
      <c r="I254" s="3"/>
      <c r="J254" s="3"/>
      <c r="K254" s="3"/>
      <c r="L254" s="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 spans="1:37" ht="18.75" customHeight="1">
      <c r="A255" s="3"/>
      <c r="B255" s="3"/>
      <c r="C255" s="295"/>
      <c r="D255" s="3"/>
      <c r="E255" s="3"/>
      <c r="F255" s="9"/>
      <c r="G255" s="3"/>
      <c r="H255" s="3"/>
      <c r="I255" s="3"/>
      <c r="J255" s="3"/>
      <c r="K255" s="3"/>
      <c r="L255" s="5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 spans="1:37" ht="18.75" customHeight="1">
      <c r="A256" s="3"/>
      <c r="B256" s="3"/>
      <c r="C256" s="295"/>
      <c r="D256" s="3"/>
      <c r="E256" s="3"/>
      <c r="F256" s="9"/>
      <c r="G256" s="3"/>
      <c r="H256" s="3"/>
      <c r="I256" s="3"/>
      <c r="J256" s="3"/>
      <c r="K256" s="3"/>
      <c r="L256" s="5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 spans="1:37" ht="18.75" customHeight="1">
      <c r="A257" s="3"/>
      <c r="B257" s="3"/>
      <c r="C257" s="295"/>
      <c r="D257" s="3"/>
      <c r="E257" s="3"/>
      <c r="F257" s="9"/>
      <c r="G257" s="3"/>
      <c r="H257" s="3"/>
      <c r="I257" s="3"/>
      <c r="J257" s="3"/>
      <c r="K257" s="3"/>
      <c r="L257" s="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 spans="1:37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</row>
    <row r="536" spans="1:37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</row>
    <row r="537" spans="1: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</row>
    <row r="538" spans="1:37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</row>
    <row r="539" spans="1:37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</row>
    <row r="540" spans="1:37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</row>
    <row r="541" spans="1:37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</row>
    <row r="542" spans="1:37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</row>
    <row r="543" spans="1:37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</row>
    <row r="544" spans="1:37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</row>
    <row r="545" spans="1:37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</row>
    <row r="546" spans="1:37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</row>
    <row r="547" spans="1:3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</row>
    <row r="548" spans="1:37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</row>
    <row r="549" spans="1:37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</row>
    <row r="550" spans="1:37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</row>
    <row r="551" spans="1:37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</row>
    <row r="552" spans="1:37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</row>
    <row r="553" spans="1:37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</row>
    <row r="554" spans="1:37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</row>
    <row r="555" spans="1:37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</row>
    <row r="556" spans="1:37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</row>
    <row r="557" spans="1:3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</row>
    <row r="558" spans="1:37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</row>
    <row r="559" spans="1:37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</row>
    <row r="560" spans="1:37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</row>
    <row r="561" spans="1:37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</row>
    <row r="562" spans="1:37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</row>
    <row r="563" spans="1:37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</row>
    <row r="564" spans="1:37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</row>
    <row r="565" spans="1:37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</row>
    <row r="566" spans="1:37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</row>
    <row r="567" spans="1:3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</row>
    <row r="568" spans="1:37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</row>
    <row r="569" spans="1:37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</row>
    <row r="570" spans="1:37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</row>
    <row r="571" spans="1:37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</row>
    <row r="572" spans="1:37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</row>
    <row r="573" spans="1:37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</row>
    <row r="574" spans="1:37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</row>
    <row r="575" spans="1:37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</row>
    <row r="576" spans="1:37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</row>
    <row r="577" spans="1:3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</row>
    <row r="578" spans="1:37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</row>
    <row r="579" spans="1:37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</row>
    <row r="580" spans="1:37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</row>
    <row r="581" spans="1:37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</row>
    <row r="582" spans="1:37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</row>
    <row r="583" spans="1:37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</row>
    <row r="584" spans="1:37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</row>
    <row r="585" spans="1:37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</row>
    <row r="586" spans="1:37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</row>
    <row r="587" spans="1:3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</row>
    <row r="588" spans="1:37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</row>
    <row r="589" spans="1:37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</row>
    <row r="590" spans="1:37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</row>
    <row r="591" spans="1:37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</row>
    <row r="592" spans="1:37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</row>
    <row r="593" spans="1:37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</row>
    <row r="594" spans="1:37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</row>
    <row r="595" spans="1:37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</row>
    <row r="596" spans="1:37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</row>
    <row r="597" spans="1:3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</row>
    <row r="598" spans="1:37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</row>
    <row r="599" spans="1:37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</row>
    <row r="600" spans="1:37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</row>
    <row r="601" spans="1:37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</row>
    <row r="602" spans="1:37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</row>
    <row r="603" spans="1:37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</row>
    <row r="604" spans="1:37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</row>
    <row r="605" spans="1:37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</row>
    <row r="606" spans="1:37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</row>
    <row r="607" spans="1:3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</row>
    <row r="608" spans="1:37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</row>
    <row r="609" spans="1:37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</row>
    <row r="610" spans="1:37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</row>
    <row r="611" spans="1:37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</row>
    <row r="612" spans="1:37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</row>
    <row r="613" spans="1:37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</row>
    <row r="614" spans="1:37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</row>
    <row r="615" spans="1:37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</row>
    <row r="616" spans="1:37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</row>
    <row r="617" spans="1:3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</row>
    <row r="618" spans="1:37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</row>
    <row r="619" spans="1:37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</row>
    <row r="620" spans="1:37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</row>
    <row r="621" spans="1:37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</row>
    <row r="622" spans="1:37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</row>
    <row r="623" spans="1:37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</row>
    <row r="624" spans="1:37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</row>
    <row r="625" spans="1:37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</row>
    <row r="626" spans="1:37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</row>
    <row r="627" spans="1:3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</row>
    <row r="628" spans="1:37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</row>
    <row r="629" spans="1:37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</row>
    <row r="630" spans="1:37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</row>
    <row r="631" spans="1:37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</row>
    <row r="632" spans="1:37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</row>
    <row r="633" spans="1:37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</row>
    <row r="634" spans="1:37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</row>
    <row r="635" spans="1:37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</row>
    <row r="636" spans="1:37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</row>
    <row r="637" spans="1: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</row>
    <row r="638" spans="1:37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</row>
    <row r="639" spans="1:37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</row>
    <row r="640" spans="1:37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</row>
    <row r="641" spans="1:37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</row>
    <row r="642" spans="1:37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</row>
    <row r="643" spans="1:37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</row>
    <row r="644" spans="1:37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</row>
    <row r="645" spans="1:37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</row>
    <row r="646" spans="1:37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</row>
    <row r="647" spans="1:3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</row>
    <row r="648" spans="1:37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</row>
    <row r="649" spans="1:37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</row>
    <row r="650" spans="1:37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</row>
    <row r="651" spans="1:37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</row>
    <row r="652" spans="1:37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</row>
    <row r="653" spans="1:37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</row>
    <row r="654" spans="1:37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</row>
    <row r="655" spans="1:37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</row>
    <row r="656" spans="1:37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</row>
    <row r="657" spans="1:3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</row>
    <row r="658" spans="1:37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</row>
    <row r="659" spans="1:37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</row>
    <row r="660" spans="1:37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</row>
    <row r="661" spans="1:37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</row>
    <row r="662" spans="1:37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</row>
    <row r="663" spans="1:37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</row>
    <row r="664" spans="1:37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</row>
    <row r="665" spans="1:37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</row>
    <row r="666" spans="1:37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</row>
    <row r="667" spans="1:3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</row>
    <row r="668" spans="1:37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</row>
    <row r="669" spans="1:37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</row>
    <row r="670" spans="1:37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</row>
    <row r="671" spans="1:37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</row>
    <row r="672" spans="1:37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</row>
    <row r="673" spans="1:37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</row>
    <row r="674" spans="1:37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</row>
    <row r="675" spans="1:37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</row>
    <row r="676" spans="1:37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</row>
    <row r="677" spans="1:3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</row>
    <row r="678" spans="1:37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</row>
    <row r="679" spans="1:37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</row>
    <row r="680" spans="1:37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</row>
    <row r="681" spans="1:37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</row>
    <row r="682" spans="1:37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</row>
    <row r="683" spans="1:37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</row>
    <row r="684" spans="1:37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</row>
    <row r="685" spans="1:37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</row>
    <row r="686" spans="1:37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</row>
    <row r="687" spans="1:3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</row>
    <row r="688" spans="1:37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</row>
    <row r="689" spans="1:37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</row>
    <row r="690" spans="1:37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</row>
    <row r="691" spans="1:37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</row>
    <row r="692" spans="1:37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</row>
    <row r="693" spans="1:37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</row>
    <row r="694" spans="1:37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</row>
    <row r="695" spans="1:37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</row>
    <row r="696" spans="1:37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</row>
    <row r="697" spans="1:3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</row>
    <row r="698" spans="1:37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</row>
    <row r="699" spans="1:37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</row>
    <row r="700" spans="1:37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</row>
    <row r="701" spans="1:37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</row>
    <row r="702" spans="1:37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</row>
    <row r="703" spans="1:37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</row>
    <row r="704" spans="1:37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</row>
    <row r="705" spans="1:37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</row>
    <row r="706" spans="1:37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</row>
    <row r="707" spans="1:3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</row>
    <row r="708" spans="1:37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</row>
    <row r="709" spans="1:37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</row>
    <row r="710" spans="1:37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</row>
    <row r="711" spans="1:37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</row>
    <row r="712" spans="1:37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</row>
    <row r="713" spans="1:37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</row>
    <row r="714" spans="1:37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</row>
    <row r="715" spans="1:37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</row>
    <row r="716" spans="1:37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</row>
    <row r="717" spans="1:3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</row>
    <row r="718" spans="1:37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</row>
    <row r="719" spans="1:37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</row>
    <row r="720" spans="1:37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</row>
    <row r="721" spans="1:37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</row>
    <row r="722" spans="1:37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</row>
    <row r="723" spans="1:37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</row>
    <row r="724" spans="1:37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</row>
    <row r="725" spans="1:37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</row>
    <row r="726" spans="1:37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</row>
    <row r="727" spans="1:3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</row>
    <row r="728" spans="1:37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</row>
    <row r="729" spans="1:37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</row>
    <row r="730" spans="1:37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</row>
    <row r="731" spans="1:37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</row>
    <row r="732" spans="1:37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</row>
    <row r="733" spans="1:37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</row>
    <row r="734" spans="1:37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</row>
    <row r="735" spans="1:37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</row>
    <row r="736" spans="1:37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</row>
    <row r="737" spans="1: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</row>
    <row r="738" spans="1:37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</row>
    <row r="739" spans="1:37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</row>
    <row r="740" spans="1:37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</row>
    <row r="741" spans="1:37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</row>
    <row r="742" spans="1:37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</row>
    <row r="743" spans="1:37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</row>
    <row r="744" spans="1:37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</row>
    <row r="745" spans="1:37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</row>
    <row r="746" spans="1:37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</row>
    <row r="747" spans="1:3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</row>
    <row r="748" spans="1:37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</row>
    <row r="749" spans="1:37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</row>
    <row r="750" spans="1:37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</row>
    <row r="751" spans="1:37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</row>
    <row r="752" spans="1:37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</row>
    <row r="753" spans="1:37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</row>
    <row r="754" spans="1:37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</row>
    <row r="755" spans="1:37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</row>
    <row r="756" spans="1:37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</row>
    <row r="757" spans="1:3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</row>
    <row r="758" spans="1:37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</row>
    <row r="759" spans="1:37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</row>
    <row r="760" spans="1:37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</row>
    <row r="761" spans="1:37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</row>
    <row r="762" spans="1:37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</row>
    <row r="763" spans="1:37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</row>
    <row r="764" spans="1:37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</row>
    <row r="765" spans="1:37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</row>
    <row r="766" spans="1:37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</row>
    <row r="767" spans="1:3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</row>
    <row r="768" spans="1:37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</row>
    <row r="769" spans="1:37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</row>
    <row r="770" spans="1:37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</row>
    <row r="771" spans="1:37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</row>
    <row r="772" spans="1:37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</row>
    <row r="773" spans="1:37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</row>
    <row r="774" spans="1:37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</row>
    <row r="775" spans="1:37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</row>
    <row r="776" spans="1:37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</row>
    <row r="777" spans="1:3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</row>
    <row r="778" spans="1:37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</row>
    <row r="779" spans="1:37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</row>
    <row r="780" spans="1:37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</row>
    <row r="781" spans="1:37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</row>
    <row r="782" spans="1:37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</row>
    <row r="783" spans="1:37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</row>
    <row r="784" spans="1:37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</row>
    <row r="785" spans="1:37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</row>
    <row r="786" spans="1:37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</row>
    <row r="787" spans="1:3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</row>
    <row r="788" spans="1:37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</row>
    <row r="789" spans="1:37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</row>
    <row r="790" spans="1:37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</row>
    <row r="791" spans="1:37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</row>
    <row r="792" spans="1:37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</row>
    <row r="793" spans="1:37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</row>
    <row r="794" spans="1:37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</row>
    <row r="795" spans="1:37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</row>
    <row r="796" spans="1:37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</row>
    <row r="797" spans="1:3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</row>
    <row r="798" spans="1:37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</row>
    <row r="799" spans="1:37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</row>
    <row r="800" spans="1:37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</row>
    <row r="801" spans="1:37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</row>
    <row r="802" spans="1:37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</row>
    <row r="803" spans="1:37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</row>
    <row r="804" spans="1:37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</row>
    <row r="805" spans="1:37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</row>
    <row r="806" spans="1:37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</row>
    <row r="807" spans="1:3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</row>
    <row r="808" spans="1:37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</row>
    <row r="809" spans="1:37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</row>
    <row r="810" spans="1:37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</row>
    <row r="811" spans="1:37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</row>
    <row r="812" spans="1:37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</row>
    <row r="813" spans="1:37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</row>
    <row r="814" spans="1:37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</row>
    <row r="815" spans="1:37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</row>
    <row r="816" spans="1:37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</row>
    <row r="817" spans="1:3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</row>
    <row r="818" spans="1:37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</row>
    <row r="819" spans="1:37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</row>
    <row r="820" spans="1:37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</row>
    <row r="821" spans="1:37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</row>
    <row r="822" spans="1:37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</row>
    <row r="823" spans="1:37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</row>
    <row r="824" spans="1:37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</row>
    <row r="825" spans="1:37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</row>
    <row r="826" spans="1:37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</row>
    <row r="827" spans="1:3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</row>
    <row r="828" spans="1:37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</row>
    <row r="829" spans="1:37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</row>
    <row r="830" spans="1:37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</row>
    <row r="831" spans="1:37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</row>
    <row r="832" spans="1:37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</row>
    <row r="833" spans="1:37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</row>
    <row r="834" spans="1:37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</row>
    <row r="835" spans="1:37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</row>
    <row r="836" spans="1:37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</row>
    <row r="837" spans="1: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</row>
    <row r="838" spans="1:37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</row>
    <row r="839" spans="1:37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</row>
    <row r="840" spans="1:37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</row>
    <row r="841" spans="1:37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</row>
    <row r="842" spans="1:37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</row>
    <row r="843" spans="1:37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</row>
    <row r="844" spans="1:37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</row>
    <row r="845" spans="1:37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</row>
    <row r="846" spans="1:37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</row>
    <row r="847" spans="1:3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</row>
    <row r="848" spans="1:37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</row>
    <row r="849" spans="1:37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</row>
    <row r="850" spans="1:37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</row>
    <row r="851" spans="1:37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</row>
    <row r="852" spans="1:37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</row>
    <row r="853" spans="1:37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</row>
    <row r="854" spans="1:37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</row>
    <row r="855" spans="1:37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</row>
    <row r="856" spans="1:37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</row>
    <row r="857" spans="1:3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</row>
    <row r="858" spans="1:37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</row>
    <row r="859" spans="1:37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</row>
    <row r="860" spans="1:37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</row>
    <row r="861" spans="1:37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</row>
    <row r="862" spans="1:37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</row>
    <row r="863" spans="1:37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</row>
    <row r="864" spans="1:37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</row>
    <row r="865" spans="1:37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</row>
    <row r="866" spans="1:37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</row>
    <row r="867" spans="1:3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</row>
    <row r="868" spans="1:37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</row>
    <row r="869" spans="1:37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</row>
    <row r="870" spans="1:37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</row>
    <row r="871" spans="1:37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</row>
    <row r="872" spans="1:37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</row>
    <row r="873" spans="1:37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</row>
    <row r="874" spans="1:37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</row>
    <row r="875" spans="1:37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</row>
    <row r="876" spans="1:37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</row>
    <row r="877" spans="1:3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</row>
    <row r="878" spans="1:37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</row>
    <row r="879" spans="1:37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</row>
    <row r="880" spans="1:37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</row>
    <row r="881" spans="1:37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</row>
    <row r="882" spans="1:37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</row>
    <row r="883" spans="1:37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</row>
    <row r="884" spans="1:37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</row>
    <row r="885" spans="1:37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</row>
    <row r="886" spans="1:37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</row>
    <row r="887" spans="1:3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</row>
    <row r="888" spans="1:37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</row>
    <row r="889" spans="1:37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</row>
    <row r="890" spans="1:37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</row>
    <row r="891" spans="1:37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</row>
    <row r="892" spans="1:37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</row>
    <row r="893" spans="1:37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</row>
    <row r="894" spans="1:37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</row>
    <row r="895" spans="1:37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</row>
    <row r="896" spans="1:37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</row>
    <row r="897" spans="1:3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</row>
    <row r="898" spans="1:37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</row>
    <row r="899" spans="1:37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</row>
    <row r="900" spans="1:37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</row>
    <row r="901" spans="1:37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</row>
    <row r="902" spans="1:37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</row>
    <row r="903" spans="1:37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</row>
    <row r="904" spans="1:37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</row>
    <row r="905" spans="1:37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</row>
    <row r="906" spans="1:37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</row>
    <row r="907" spans="1:3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</row>
    <row r="908" spans="1:37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</row>
    <row r="909" spans="1:37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</row>
    <row r="910" spans="1:37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</row>
    <row r="911" spans="1:37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</row>
    <row r="912" spans="1:37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</row>
    <row r="913" spans="1:37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</row>
    <row r="914" spans="1:37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</row>
    <row r="915" spans="1:37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</row>
    <row r="916" spans="1:37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</row>
    <row r="917" spans="1:3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</row>
    <row r="918" spans="1:37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</row>
    <row r="919" spans="1:37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</row>
    <row r="920" spans="1:37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</row>
    <row r="921" spans="1:37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</row>
    <row r="922" spans="1:37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</row>
    <row r="923" spans="1:37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</row>
    <row r="924" spans="1:37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</row>
    <row r="925" spans="1:37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</row>
    <row r="926" spans="1:37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</row>
    <row r="927" spans="1:3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</row>
    <row r="928" spans="1:37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</row>
    <row r="929" spans="1:37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</row>
    <row r="930" spans="1:37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</row>
    <row r="931" spans="1:37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</row>
    <row r="932" spans="1:37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</row>
    <row r="933" spans="1:37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</row>
    <row r="934" spans="1:37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</row>
    <row r="935" spans="1:37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</row>
    <row r="936" spans="1:37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</row>
    <row r="937" spans="1: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</row>
    <row r="938" spans="1:37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</row>
    <row r="939" spans="1:37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</row>
    <row r="940" spans="1:37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</row>
    <row r="941" spans="1:37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</row>
    <row r="942" spans="1:37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</row>
    <row r="943" spans="1:37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</row>
    <row r="944" spans="1:37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</row>
    <row r="945" spans="1:37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</row>
    <row r="946" spans="1:37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</row>
    <row r="947" spans="1:3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</row>
    <row r="948" spans="1:37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</row>
    <row r="949" spans="1:37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</row>
    <row r="950" spans="1:37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</row>
    <row r="951" spans="1:37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</row>
    <row r="952" spans="1:37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</row>
    <row r="953" spans="1:37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</row>
    <row r="954" spans="1:37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</row>
    <row r="955" spans="1:37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</row>
    <row r="956" spans="1:37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</row>
    <row r="957" spans="1:3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</row>
    <row r="958" spans="1:37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</row>
    <row r="959" spans="1:37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</row>
    <row r="960" spans="1:37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</row>
    <row r="961" spans="1:37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</row>
    <row r="962" spans="1:37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</row>
    <row r="963" spans="1:37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</row>
    <row r="964" spans="1:37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</row>
    <row r="965" spans="1:37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</row>
    <row r="966" spans="1:37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</row>
    <row r="967" spans="1:3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</row>
    <row r="968" spans="1:37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</row>
    <row r="969" spans="1:37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</row>
    <row r="970" spans="1:37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</row>
    <row r="971" spans="1:37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</row>
    <row r="972" spans="1:37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</row>
    <row r="973" spans="1:37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</row>
    <row r="974" spans="1:37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</row>
    <row r="975" spans="1:37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</row>
    <row r="976" spans="1:37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</row>
    <row r="977" spans="1:3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</row>
    <row r="978" spans="1:37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</row>
    <row r="979" spans="1:37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</row>
    <row r="980" spans="1:37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</row>
    <row r="981" spans="1:37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</row>
    <row r="982" spans="1:37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</row>
    <row r="983" spans="1:37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</row>
    <row r="984" spans="1:37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</row>
    <row r="985" spans="1:37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</row>
    <row r="986" spans="1:37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</row>
    <row r="987" spans="1:3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</row>
    <row r="988" spans="1:37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</row>
    <row r="989" spans="1:37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</row>
    <row r="990" spans="1:37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</row>
    <row r="991" spans="1:37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</row>
    <row r="992" spans="1:37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</row>
    <row r="993" spans="1:37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</row>
    <row r="994" spans="1:37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</row>
    <row r="995" spans="1:37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</row>
    <row r="996" spans="1:37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</row>
    <row r="997" spans="1:3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</row>
    <row r="998" spans="1:37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</row>
    <row r="999" spans="1:37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</row>
    <row r="1000" spans="1:37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</row>
  </sheetData>
  <mergeCells count="52">
    <mergeCell ref="E55:H55"/>
    <mergeCell ref="E56:H56"/>
    <mergeCell ref="E57:H57"/>
    <mergeCell ref="E50:J50"/>
    <mergeCell ref="K50:P50"/>
    <mergeCell ref="E51:H51"/>
    <mergeCell ref="K51:N51"/>
    <mergeCell ref="E52:H52"/>
    <mergeCell ref="Q55:T55"/>
    <mergeCell ref="Q56:T56"/>
    <mergeCell ref="Q57:T57"/>
    <mergeCell ref="K52:N52"/>
    <mergeCell ref="K53:N53"/>
    <mergeCell ref="K54:N54"/>
    <mergeCell ref="K55:N55"/>
    <mergeCell ref="K56:N56"/>
    <mergeCell ref="K57:N57"/>
    <mergeCell ref="Q53:T53"/>
    <mergeCell ref="H4:H6"/>
    <mergeCell ref="I4:I5"/>
    <mergeCell ref="Q51:T51"/>
    <mergeCell ref="Q52:T52"/>
    <mergeCell ref="Q54:T54"/>
    <mergeCell ref="E53:H53"/>
    <mergeCell ref="E54:H54"/>
    <mergeCell ref="Q50:V50"/>
    <mergeCell ref="A1:B1"/>
    <mergeCell ref="A4:A6"/>
    <mergeCell ref="B4:B6"/>
    <mergeCell ref="C4:D5"/>
    <mergeCell ref="E4:G5"/>
    <mergeCell ref="AE4:AE5"/>
    <mergeCell ref="AF4:AF5"/>
    <mergeCell ref="AG4:AG5"/>
    <mergeCell ref="AH4:AI4"/>
    <mergeCell ref="U4:U5"/>
    <mergeCell ref="V4:V5"/>
    <mergeCell ref="W4:W5"/>
    <mergeCell ref="X4:X5"/>
    <mergeCell ref="Y4:Y5"/>
    <mergeCell ref="Z4:Z5"/>
    <mergeCell ref="AA4:AA5"/>
    <mergeCell ref="Q4:S5"/>
    <mergeCell ref="T4:T6"/>
    <mergeCell ref="AB4:AB5"/>
    <mergeCell ref="AC4:AC5"/>
    <mergeCell ref="AD4:AD5"/>
    <mergeCell ref="J4:J5"/>
    <mergeCell ref="K4:M5"/>
    <mergeCell ref="N4:N6"/>
    <mergeCell ref="O4:O5"/>
    <mergeCell ref="P4:P5"/>
  </mergeCells>
  <printOptions horizontalCentered="1"/>
  <pageMargins left="0" right="0" top="0.5" bottom="0.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9"/>
  <sheetViews>
    <sheetView workbookViewId="0"/>
  </sheetViews>
  <sheetFormatPr defaultColWidth="12.5703125" defaultRowHeight="15" customHeight="1"/>
  <cols>
    <col min="1" max="1" width="4" customWidth="1"/>
    <col min="2" max="2" width="25.42578125" customWidth="1"/>
    <col min="3" max="3" width="12.140625" customWidth="1"/>
    <col min="4" max="4" width="12.42578125" customWidth="1"/>
    <col min="5" max="5" width="6.85546875" customWidth="1"/>
    <col min="6" max="6" width="3.5703125" customWidth="1"/>
    <col min="7" max="7" width="3.7109375" customWidth="1"/>
    <col min="8" max="8" width="5.140625" customWidth="1"/>
    <col min="9" max="9" width="5" customWidth="1"/>
    <col min="10" max="10" width="5.42578125" customWidth="1"/>
    <col min="11" max="11" width="5.28515625" customWidth="1"/>
    <col min="12" max="12" width="3.42578125" customWidth="1"/>
    <col min="13" max="13" width="3.85546875" customWidth="1"/>
    <col min="14" max="14" width="5.7109375" customWidth="1"/>
    <col min="15" max="15" width="4.140625" customWidth="1"/>
    <col min="16" max="16" width="4" customWidth="1"/>
    <col min="17" max="17" width="5" customWidth="1"/>
    <col min="18" max="18" width="4" customWidth="1"/>
    <col min="19" max="19" width="4.140625" customWidth="1"/>
    <col min="20" max="20" width="4.42578125" customWidth="1"/>
    <col min="21" max="21" width="5" customWidth="1"/>
    <col min="22" max="22" width="4.28515625" customWidth="1"/>
    <col min="23" max="34" width="3.140625" customWidth="1"/>
    <col min="35" max="35" width="5.140625" customWidth="1"/>
  </cols>
  <sheetData>
    <row r="1" spans="1:35" ht="18.75" customHeight="1">
      <c r="A1" s="455" t="s">
        <v>0</v>
      </c>
      <c r="B1" s="446"/>
      <c r="C1" s="9"/>
      <c r="D1" s="9"/>
      <c r="E1" s="9"/>
      <c r="F1" s="9"/>
      <c r="G1" s="3"/>
      <c r="H1" s="3"/>
      <c r="I1" s="3"/>
      <c r="J1" s="3"/>
      <c r="K1" s="9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ht="18.75" customHeight="1">
      <c r="A2" s="3" t="s">
        <v>720</v>
      </c>
      <c r="B2" s="3"/>
      <c r="C2" s="9"/>
      <c r="D2" s="8"/>
      <c r="E2" s="8"/>
      <c r="F2" s="8"/>
      <c r="G2" s="7"/>
      <c r="H2" s="7"/>
      <c r="I2" s="2"/>
      <c r="J2" s="3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ht="9.75" customHeight="1">
      <c r="A3" s="3"/>
      <c r="B3" s="3"/>
      <c r="C3" s="9"/>
      <c r="D3" s="8"/>
      <c r="E3" s="8"/>
      <c r="F3" s="8"/>
      <c r="G3" s="7"/>
      <c r="H3" s="7"/>
      <c r="I3" s="2"/>
      <c r="J3" s="3"/>
      <c r="K3" s="9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35" ht="18.7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7"/>
      <c r="AI4" s="446"/>
    </row>
    <row r="5" spans="1:35" ht="31.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3"/>
      <c r="AI5" s="3"/>
    </row>
    <row r="6" spans="1:35" ht="18.7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3"/>
      <c r="AI6" s="3"/>
    </row>
    <row r="7" spans="1:35" ht="18.75" customHeight="1">
      <c r="A7" s="255">
        <v>1</v>
      </c>
      <c r="B7" s="168" t="s">
        <v>721</v>
      </c>
      <c r="C7" s="120"/>
      <c r="D7" s="120" t="s">
        <v>722</v>
      </c>
      <c r="E7" s="297" t="s">
        <v>723</v>
      </c>
      <c r="F7" s="14" t="s">
        <v>23</v>
      </c>
      <c r="G7" s="14">
        <v>102</v>
      </c>
      <c r="H7" s="20">
        <f t="shared" ref="H7:H41" si="0">E7/(G7*G7)*10000</f>
        <v>15.763168012302961</v>
      </c>
      <c r="I7" s="21"/>
      <c r="J7" s="166"/>
      <c r="K7" s="21">
        <v>17</v>
      </c>
      <c r="L7" s="22" t="s">
        <v>23</v>
      </c>
      <c r="M7" s="21">
        <v>104</v>
      </c>
      <c r="N7" s="20">
        <f t="shared" ref="N7:N43" si="1">K7/(M7*M7)*10000</f>
        <v>15.717455621301776</v>
      </c>
      <c r="O7" s="166"/>
      <c r="P7" s="21"/>
      <c r="Q7" s="22">
        <v>18</v>
      </c>
      <c r="R7" s="22" t="s">
        <v>23</v>
      </c>
      <c r="S7" s="22">
        <v>107</v>
      </c>
      <c r="T7" s="20">
        <f t="shared" ref="T7:T41" si="2">Q7/(S7*S7)*10000</f>
        <v>15.721897108917808</v>
      </c>
      <c r="U7" s="21"/>
      <c r="V7" s="21"/>
      <c r="W7" s="5"/>
      <c r="X7" s="5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ht="18.75" customHeight="1">
      <c r="A8" s="255">
        <v>2</v>
      </c>
      <c r="B8" s="168" t="s">
        <v>724</v>
      </c>
      <c r="C8" s="120" t="s">
        <v>725</v>
      </c>
      <c r="D8" s="27"/>
      <c r="E8" s="297" t="s">
        <v>726</v>
      </c>
      <c r="F8" s="14" t="s">
        <v>23</v>
      </c>
      <c r="G8" s="14">
        <v>101</v>
      </c>
      <c r="H8" s="20">
        <f t="shared" si="0"/>
        <v>14.704440741103813</v>
      </c>
      <c r="I8" s="21"/>
      <c r="J8" s="21"/>
      <c r="K8" s="21">
        <v>16.7</v>
      </c>
      <c r="L8" s="22" t="s">
        <v>23</v>
      </c>
      <c r="M8" s="21">
        <v>104</v>
      </c>
      <c r="N8" s="20">
        <f t="shared" si="1"/>
        <v>15.440088757396451</v>
      </c>
      <c r="O8" s="21"/>
      <c r="P8" s="21"/>
      <c r="Q8" s="22">
        <v>17</v>
      </c>
      <c r="R8" s="22" t="s">
        <v>23</v>
      </c>
      <c r="S8" s="22">
        <v>106</v>
      </c>
      <c r="T8" s="20">
        <f t="shared" si="2"/>
        <v>15.129939480242079</v>
      </c>
      <c r="U8" s="21"/>
      <c r="V8" s="21"/>
      <c r="W8" s="5"/>
      <c r="X8" s="5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18.75" customHeight="1">
      <c r="A9" s="255">
        <v>3</v>
      </c>
      <c r="B9" s="168" t="s">
        <v>727</v>
      </c>
      <c r="C9" s="120"/>
      <c r="D9" s="120" t="s">
        <v>728</v>
      </c>
      <c r="E9" s="297" t="s">
        <v>682</v>
      </c>
      <c r="F9" s="14" t="s">
        <v>23</v>
      </c>
      <c r="G9" s="14">
        <v>99</v>
      </c>
      <c r="H9" s="20">
        <f t="shared" si="0"/>
        <v>17.345168860320378</v>
      </c>
      <c r="I9" s="21"/>
      <c r="J9" s="166"/>
      <c r="K9" s="21">
        <v>18.5</v>
      </c>
      <c r="L9" s="22" t="s">
        <v>23</v>
      </c>
      <c r="M9" s="21">
        <v>102</v>
      </c>
      <c r="N9" s="20">
        <f t="shared" si="1"/>
        <v>17.781622452902731</v>
      </c>
      <c r="O9" s="166"/>
      <c r="P9" s="21"/>
      <c r="Q9" s="22">
        <v>19</v>
      </c>
      <c r="R9" s="22" t="s">
        <v>23</v>
      </c>
      <c r="S9" s="22">
        <v>104</v>
      </c>
      <c r="T9" s="20">
        <f t="shared" si="2"/>
        <v>17.566568047337277</v>
      </c>
      <c r="U9" s="21"/>
      <c r="V9" s="21"/>
      <c r="W9" s="5"/>
      <c r="X9" s="5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18.75" customHeight="1">
      <c r="A10" s="255">
        <v>4</v>
      </c>
      <c r="B10" s="168" t="s">
        <v>729</v>
      </c>
      <c r="C10" s="18"/>
      <c r="D10" s="18" t="s">
        <v>730</v>
      </c>
      <c r="E10" s="297" t="s">
        <v>726</v>
      </c>
      <c r="F10" s="14" t="s">
        <v>23</v>
      </c>
      <c r="G10" s="14">
        <v>97</v>
      </c>
      <c r="H10" s="20">
        <f t="shared" si="0"/>
        <v>15.942183016261026</v>
      </c>
      <c r="I10" s="21"/>
      <c r="J10" s="166"/>
      <c r="K10" s="21">
        <v>16</v>
      </c>
      <c r="L10" s="22" t="s">
        <v>23</v>
      </c>
      <c r="M10" s="21">
        <v>100</v>
      </c>
      <c r="N10" s="20">
        <f t="shared" si="1"/>
        <v>16</v>
      </c>
      <c r="O10" s="166"/>
      <c r="P10" s="21"/>
      <c r="Q10" s="22">
        <v>17</v>
      </c>
      <c r="R10" s="22" t="s">
        <v>23</v>
      </c>
      <c r="S10" s="22">
        <v>101</v>
      </c>
      <c r="T10" s="20">
        <f t="shared" si="2"/>
        <v>16.665032839917657</v>
      </c>
      <c r="U10" s="21"/>
      <c r="V10" s="21"/>
      <c r="W10" s="5"/>
      <c r="X10" s="5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ht="18.75" customHeight="1">
      <c r="A11" s="255">
        <v>5</v>
      </c>
      <c r="B11" s="52" t="s">
        <v>731</v>
      </c>
      <c r="C11" s="187" t="s">
        <v>732</v>
      </c>
      <c r="D11" s="14"/>
      <c r="E11" s="297" t="s">
        <v>733</v>
      </c>
      <c r="F11" s="14" t="s">
        <v>23</v>
      </c>
      <c r="G11" s="14">
        <v>108</v>
      </c>
      <c r="H11" s="20">
        <f t="shared" si="0"/>
        <v>19.718792866941012</v>
      </c>
      <c r="I11" s="21"/>
      <c r="J11" s="166"/>
      <c r="K11" s="21">
        <v>24</v>
      </c>
      <c r="L11" s="22" t="s">
        <v>23</v>
      </c>
      <c r="M11" s="21">
        <v>114</v>
      </c>
      <c r="N11" s="20">
        <f t="shared" si="1"/>
        <v>18.467220683287163</v>
      </c>
      <c r="O11" s="166"/>
      <c r="P11" s="21"/>
      <c r="Q11" s="22">
        <v>24.5</v>
      </c>
      <c r="R11" s="22" t="s">
        <v>23</v>
      </c>
      <c r="S11" s="22">
        <v>116</v>
      </c>
      <c r="T11" s="20">
        <f t="shared" si="2"/>
        <v>18.207491082045184</v>
      </c>
      <c r="U11" s="21"/>
      <c r="V11" s="21"/>
      <c r="W11" s="5"/>
      <c r="X11" s="5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ht="18.75" customHeight="1">
      <c r="A12" s="255">
        <v>6</v>
      </c>
      <c r="B12" s="168" t="s">
        <v>734</v>
      </c>
      <c r="C12" s="27" t="s">
        <v>735</v>
      </c>
      <c r="D12" s="18"/>
      <c r="E12" s="297" t="s">
        <v>736</v>
      </c>
      <c r="F12" s="14" t="s">
        <v>23</v>
      </c>
      <c r="G12" s="14">
        <v>99</v>
      </c>
      <c r="H12" s="20">
        <f t="shared" si="0"/>
        <v>16.120803999591878</v>
      </c>
      <c r="I12" s="21"/>
      <c r="J12" s="166"/>
      <c r="K12" s="21">
        <v>16.399999999999999</v>
      </c>
      <c r="L12" s="22" t="s">
        <v>23</v>
      </c>
      <c r="M12" s="256">
        <v>102</v>
      </c>
      <c r="N12" s="20">
        <f t="shared" si="1"/>
        <v>15.763168012302961</v>
      </c>
      <c r="O12" s="166"/>
      <c r="P12" s="137"/>
      <c r="Q12" s="22">
        <v>17</v>
      </c>
      <c r="R12" s="22" t="s">
        <v>23</v>
      </c>
      <c r="S12" s="22">
        <v>104</v>
      </c>
      <c r="T12" s="20">
        <f t="shared" si="2"/>
        <v>15.717455621301776</v>
      </c>
      <c r="U12" s="21"/>
      <c r="V12" s="21"/>
      <c r="W12" s="5"/>
      <c r="X12" s="5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ht="18.75" customHeight="1">
      <c r="A13" s="255">
        <v>7</v>
      </c>
      <c r="B13" s="168" t="s">
        <v>737</v>
      </c>
      <c r="C13" s="27" t="s">
        <v>738</v>
      </c>
      <c r="D13" s="18"/>
      <c r="E13" s="297" t="s">
        <v>726</v>
      </c>
      <c r="F13" s="14" t="s">
        <v>23</v>
      </c>
      <c r="G13" s="14">
        <v>100</v>
      </c>
      <c r="H13" s="20">
        <f t="shared" si="0"/>
        <v>15</v>
      </c>
      <c r="I13" s="21"/>
      <c r="J13" s="166"/>
      <c r="K13" s="21">
        <v>16.399999999999999</v>
      </c>
      <c r="L13" s="22" t="s">
        <v>23</v>
      </c>
      <c r="M13" s="21">
        <v>103</v>
      </c>
      <c r="N13" s="20">
        <f t="shared" si="1"/>
        <v>15.45857290979357</v>
      </c>
      <c r="O13" s="166"/>
      <c r="P13" s="21"/>
      <c r="Q13" s="22">
        <v>16.8</v>
      </c>
      <c r="R13" s="22" t="s">
        <v>23</v>
      </c>
      <c r="S13" s="22">
        <v>104</v>
      </c>
      <c r="T13" s="20">
        <f t="shared" si="2"/>
        <v>15.532544378698226</v>
      </c>
      <c r="U13" s="21"/>
      <c r="V13" s="21"/>
      <c r="W13" s="5"/>
      <c r="X13" s="5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ht="18.75" customHeight="1">
      <c r="A14" s="255">
        <v>8</v>
      </c>
      <c r="B14" s="168" t="s">
        <v>739</v>
      </c>
      <c r="C14" s="27" t="s">
        <v>740</v>
      </c>
      <c r="D14" s="18"/>
      <c r="E14" s="297" t="s">
        <v>741</v>
      </c>
      <c r="F14" s="14" t="s">
        <v>23</v>
      </c>
      <c r="G14" s="14">
        <v>104</v>
      </c>
      <c r="H14" s="20">
        <f t="shared" si="0"/>
        <v>15.624999999999998</v>
      </c>
      <c r="I14" s="21"/>
      <c r="J14" s="166"/>
      <c r="K14" s="21">
        <v>18</v>
      </c>
      <c r="L14" s="22" t="s">
        <v>23</v>
      </c>
      <c r="M14" s="21">
        <v>106</v>
      </c>
      <c r="N14" s="20">
        <f t="shared" si="1"/>
        <v>16.019935920256319</v>
      </c>
      <c r="O14" s="166"/>
      <c r="P14" s="21"/>
      <c r="Q14" s="22">
        <v>18.5</v>
      </c>
      <c r="R14" s="22" t="s">
        <v>23</v>
      </c>
      <c r="S14" s="22">
        <v>108</v>
      </c>
      <c r="T14" s="20">
        <f t="shared" si="2"/>
        <v>15.860768175582992</v>
      </c>
      <c r="U14" s="21"/>
      <c r="V14" s="21"/>
      <c r="W14" s="5"/>
      <c r="X14" s="5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ht="18.75" customHeight="1">
      <c r="A15" s="255">
        <v>9</v>
      </c>
      <c r="B15" s="168" t="s">
        <v>742</v>
      </c>
      <c r="C15" s="120" t="s">
        <v>743</v>
      </c>
      <c r="D15" s="27"/>
      <c r="E15" s="297" t="s">
        <v>744</v>
      </c>
      <c r="F15" s="14" t="s">
        <v>23</v>
      </c>
      <c r="G15" s="14">
        <v>105</v>
      </c>
      <c r="H15" s="20">
        <f t="shared" si="0"/>
        <v>18.956916099773242</v>
      </c>
      <c r="I15" s="21"/>
      <c r="J15" s="166"/>
      <c r="K15" s="21">
        <v>21</v>
      </c>
      <c r="L15" s="22" t="s">
        <v>23</v>
      </c>
      <c r="M15" s="21">
        <v>106</v>
      </c>
      <c r="N15" s="20">
        <f t="shared" si="1"/>
        <v>18.68992524029904</v>
      </c>
      <c r="O15" s="166"/>
      <c r="P15" s="21"/>
      <c r="Q15" s="22">
        <v>21.5</v>
      </c>
      <c r="R15" s="22" t="s">
        <v>23</v>
      </c>
      <c r="S15" s="22">
        <v>108</v>
      </c>
      <c r="T15" s="20">
        <f t="shared" si="2"/>
        <v>18.432784636488339</v>
      </c>
      <c r="U15" s="21"/>
      <c r="V15" s="21"/>
      <c r="W15" s="5"/>
      <c r="X15" s="5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ht="18.75" customHeight="1">
      <c r="A16" s="255">
        <v>10</v>
      </c>
      <c r="B16" s="168" t="s">
        <v>745</v>
      </c>
      <c r="C16" s="27" t="s">
        <v>746</v>
      </c>
      <c r="D16" s="18"/>
      <c r="E16" s="297" t="s">
        <v>747</v>
      </c>
      <c r="F16" s="14" t="s">
        <v>23</v>
      </c>
      <c r="G16" s="14">
        <v>107</v>
      </c>
      <c r="H16" s="20">
        <f t="shared" si="0"/>
        <v>18.604244912219407</v>
      </c>
      <c r="I16" s="21"/>
      <c r="J16" s="166"/>
      <c r="K16" s="21">
        <v>21.8</v>
      </c>
      <c r="L16" s="22" t="s">
        <v>23</v>
      </c>
      <c r="M16" s="21">
        <v>110</v>
      </c>
      <c r="N16" s="20">
        <f t="shared" si="1"/>
        <v>18.016528925619834</v>
      </c>
      <c r="O16" s="166"/>
      <c r="P16" s="21"/>
      <c r="Q16" s="22">
        <v>22.5</v>
      </c>
      <c r="R16" s="22" t="s">
        <v>23</v>
      </c>
      <c r="S16" s="22">
        <v>111</v>
      </c>
      <c r="T16" s="20">
        <f t="shared" si="2"/>
        <v>18.261504747991236</v>
      </c>
      <c r="U16" s="21"/>
      <c r="V16" s="21"/>
      <c r="W16" s="5"/>
      <c r="X16" s="5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ht="18.75" customHeight="1">
      <c r="A17" s="255">
        <v>11</v>
      </c>
      <c r="B17" s="168" t="s">
        <v>748</v>
      </c>
      <c r="C17" s="18" t="s">
        <v>749</v>
      </c>
      <c r="D17" s="18"/>
      <c r="E17" s="297" t="s">
        <v>750</v>
      </c>
      <c r="F17" s="13" t="s">
        <v>56</v>
      </c>
      <c r="G17" s="14">
        <v>109</v>
      </c>
      <c r="H17" s="20">
        <f t="shared" si="0"/>
        <v>20.031983839744129</v>
      </c>
      <c r="I17" s="22" t="s">
        <v>518</v>
      </c>
      <c r="J17" s="73" t="s">
        <v>518</v>
      </c>
      <c r="K17" s="21">
        <v>23.8</v>
      </c>
      <c r="L17" s="51" t="s">
        <v>56</v>
      </c>
      <c r="M17" s="21">
        <v>111</v>
      </c>
      <c r="N17" s="20">
        <f t="shared" si="1"/>
        <v>19.316613911208506</v>
      </c>
      <c r="O17" s="298" t="s">
        <v>751</v>
      </c>
      <c r="P17" s="51" t="s">
        <v>751</v>
      </c>
      <c r="Q17" s="22">
        <v>23.5</v>
      </c>
      <c r="R17" s="51" t="s">
        <v>23</v>
      </c>
      <c r="S17" s="22">
        <v>111</v>
      </c>
      <c r="T17" s="20">
        <f t="shared" si="2"/>
        <v>19.073127181235289</v>
      </c>
      <c r="U17" s="22" t="s">
        <v>752</v>
      </c>
      <c r="V17" s="21"/>
      <c r="W17" s="5"/>
      <c r="X17" s="5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ht="18.75" customHeight="1">
      <c r="A18" s="255">
        <v>12</v>
      </c>
      <c r="B18" s="168" t="s">
        <v>753</v>
      </c>
      <c r="C18" s="27" t="s">
        <v>754</v>
      </c>
      <c r="D18" s="299"/>
      <c r="E18" s="297" t="s">
        <v>755</v>
      </c>
      <c r="F18" s="14" t="s">
        <v>23</v>
      </c>
      <c r="G18" s="14">
        <v>102</v>
      </c>
      <c r="H18" s="20">
        <f t="shared" si="0"/>
        <v>16.916570549788545</v>
      </c>
      <c r="I18" s="21"/>
      <c r="J18" s="166"/>
      <c r="K18" s="21">
        <v>18.899999999999999</v>
      </c>
      <c r="L18" s="22" t="s">
        <v>23</v>
      </c>
      <c r="M18" s="256">
        <v>103</v>
      </c>
      <c r="N18" s="20">
        <f t="shared" si="1"/>
        <v>17.815062682627957</v>
      </c>
      <c r="O18" s="166"/>
      <c r="P18" s="137"/>
      <c r="Q18" s="22">
        <v>20</v>
      </c>
      <c r="R18" s="22" t="s">
        <v>23</v>
      </c>
      <c r="S18" s="22">
        <v>105</v>
      </c>
      <c r="T18" s="20">
        <f t="shared" si="2"/>
        <v>18.140589569160998</v>
      </c>
      <c r="U18" s="21"/>
      <c r="V18" s="21"/>
      <c r="W18" s="5"/>
      <c r="X18" s="5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ht="18.75" customHeight="1">
      <c r="A19" s="255">
        <v>13</v>
      </c>
      <c r="B19" s="168" t="s">
        <v>756</v>
      </c>
      <c r="C19" s="27" t="s">
        <v>757</v>
      </c>
      <c r="D19" s="18"/>
      <c r="E19" s="297" t="s">
        <v>758</v>
      </c>
      <c r="F19" s="14" t="s">
        <v>23</v>
      </c>
      <c r="G19" s="14">
        <v>109</v>
      </c>
      <c r="H19" s="20">
        <f t="shared" si="0"/>
        <v>15.907751872737984</v>
      </c>
      <c r="I19" s="21"/>
      <c r="J19" s="166"/>
      <c r="K19" s="21">
        <v>20</v>
      </c>
      <c r="L19" s="22" t="s">
        <v>23</v>
      </c>
      <c r="M19" s="21">
        <v>111</v>
      </c>
      <c r="N19" s="20">
        <f t="shared" si="1"/>
        <v>16.232448664881097</v>
      </c>
      <c r="O19" s="166"/>
      <c r="P19" s="21"/>
      <c r="Q19" s="22">
        <v>20.5</v>
      </c>
      <c r="R19" s="22" t="s">
        <v>23</v>
      </c>
      <c r="S19" s="22">
        <v>112</v>
      </c>
      <c r="T19" s="20">
        <f t="shared" si="2"/>
        <v>16.342474489795919</v>
      </c>
      <c r="U19" s="21"/>
      <c r="V19" s="21"/>
      <c r="W19" s="5"/>
      <c r="X19" s="5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ht="18.75" customHeight="1">
      <c r="A20" s="255">
        <v>14</v>
      </c>
      <c r="B20" s="168" t="s">
        <v>759</v>
      </c>
      <c r="C20" s="27"/>
      <c r="D20" s="27" t="s">
        <v>760</v>
      </c>
      <c r="E20" s="297" t="s">
        <v>761</v>
      </c>
      <c r="F20" s="14" t="s">
        <v>23</v>
      </c>
      <c r="G20" s="14">
        <v>106</v>
      </c>
      <c r="H20" s="20">
        <f t="shared" si="0"/>
        <v>18.778924884300462</v>
      </c>
      <c r="I20" s="21"/>
      <c r="J20" s="166"/>
      <c r="K20" s="21">
        <v>22</v>
      </c>
      <c r="L20" s="22" t="s">
        <v>23</v>
      </c>
      <c r="M20" s="21">
        <v>108</v>
      </c>
      <c r="N20" s="20">
        <f t="shared" si="1"/>
        <v>18.861454046639231</v>
      </c>
      <c r="O20" s="166"/>
      <c r="P20" s="21"/>
      <c r="Q20" s="22">
        <v>22.5</v>
      </c>
      <c r="R20" s="22" t="s">
        <v>23</v>
      </c>
      <c r="S20" s="22">
        <v>110</v>
      </c>
      <c r="T20" s="20">
        <f t="shared" si="2"/>
        <v>18.595041322314049</v>
      </c>
      <c r="U20" s="21"/>
      <c r="V20" s="21"/>
      <c r="W20" s="5"/>
      <c r="X20" s="5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ht="18.75" customHeight="1">
      <c r="A21" s="255">
        <v>15</v>
      </c>
      <c r="B21" s="168" t="s">
        <v>762</v>
      </c>
      <c r="C21" s="18" t="s">
        <v>642</v>
      </c>
      <c r="D21" s="18"/>
      <c r="E21" s="297" t="s">
        <v>763</v>
      </c>
      <c r="F21" s="13" t="s">
        <v>56</v>
      </c>
      <c r="G21" s="14">
        <v>109</v>
      </c>
      <c r="H21" s="20">
        <f t="shared" si="0"/>
        <v>19.947815840417473</v>
      </c>
      <c r="I21" s="22" t="s">
        <v>518</v>
      </c>
      <c r="J21" s="73" t="s">
        <v>518</v>
      </c>
      <c r="K21" s="21">
        <v>22.4</v>
      </c>
      <c r="L21" s="51" t="s">
        <v>56</v>
      </c>
      <c r="M21" s="21">
        <v>110</v>
      </c>
      <c r="N21" s="20">
        <f t="shared" si="1"/>
        <v>18.512396694214875</v>
      </c>
      <c r="O21" s="298" t="s">
        <v>764</v>
      </c>
      <c r="P21" s="51" t="s">
        <v>764</v>
      </c>
      <c r="Q21" s="22">
        <v>23</v>
      </c>
      <c r="R21" s="51" t="s">
        <v>23</v>
      </c>
      <c r="S21" s="22">
        <v>111</v>
      </c>
      <c r="T21" s="20">
        <f t="shared" si="2"/>
        <v>18.667315964613262</v>
      </c>
      <c r="U21" s="22">
        <v>23</v>
      </c>
      <c r="V21" s="22">
        <v>23</v>
      </c>
      <c r="W21" s="5"/>
      <c r="X21" s="5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ht="18.75" customHeight="1">
      <c r="A22" s="255">
        <v>16</v>
      </c>
      <c r="B22" s="168" t="s">
        <v>765</v>
      </c>
      <c r="C22" s="27"/>
      <c r="D22" s="27" t="s">
        <v>766</v>
      </c>
      <c r="E22" s="297" t="s">
        <v>767</v>
      </c>
      <c r="F22" s="14" t="s">
        <v>23</v>
      </c>
      <c r="G22" s="14">
        <v>103</v>
      </c>
      <c r="H22" s="20">
        <f t="shared" si="0"/>
        <v>17.626543500801205</v>
      </c>
      <c r="I22" s="21"/>
      <c r="J22" s="166"/>
      <c r="K22" s="21">
        <v>18.899999999999999</v>
      </c>
      <c r="L22" s="22" t="s">
        <v>23</v>
      </c>
      <c r="M22" s="21">
        <v>106</v>
      </c>
      <c r="N22" s="20">
        <f t="shared" si="1"/>
        <v>16.820932716269134</v>
      </c>
      <c r="O22" s="166"/>
      <c r="P22" s="21"/>
      <c r="Q22" s="22">
        <v>19.5</v>
      </c>
      <c r="R22" s="22" t="s">
        <v>23</v>
      </c>
      <c r="S22" s="22">
        <v>108</v>
      </c>
      <c r="T22" s="20">
        <f t="shared" si="2"/>
        <v>16.718106995884774</v>
      </c>
      <c r="U22" s="21"/>
      <c r="V22" s="21"/>
      <c r="W22" s="5"/>
      <c r="X22" s="5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ht="18.75" customHeight="1">
      <c r="A23" s="255">
        <v>17</v>
      </c>
      <c r="B23" s="168" t="s">
        <v>768</v>
      </c>
      <c r="C23" s="27"/>
      <c r="D23" s="27" t="s">
        <v>769</v>
      </c>
      <c r="E23" s="297" t="s">
        <v>770</v>
      </c>
      <c r="F23" s="14" t="s">
        <v>23</v>
      </c>
      <c r="G23" s="14">
        <v>102</v>
      </c>
      <c r="H23" s="20">
        <f t="shared" si="0"/>
        <v>16.724336793540946</v>
      </c>
      <c r="I23" s="21"/>
      <c r="J23" s="166"/>
      <c r="K23" s="21">
        <v>17.600000000000001</v>
      </c>
      <c r="L23" s="22" t="s">
        <v>23</v>
      </c>
      <c r="M23" s="256">
        <v>104</v>
      </c>
      <c r="N23" s="20">
        <f t="shared" si="1"/>
        <v>16.272189349112427</v>
      </c>
      <c r="O23" s="166"/>
      <c r="P23" s="137"/>
      <c r="Q23" s="22">
        <v>18</v>
      </c>
      <c r="R23" s="22" t="s">
        <v>23</v>
      </c>
      <c r="S23" s="22">
        <v>105</v>
      </c>
      <c r="T23" s="20">
        <f t="shared" si="2"/>
        <v>16.326530612244898</v>
      </c>
      <c r="U23" s="21"/>
      <c r="V23" s="21"/>
      <c r="W23" s="5"/>
      <c r="X23" s="5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ht="18.75" customHeight="1">
      <c r="A24" s="255">
        <v>18</v>
      </c>
      <c r="B24" s="168" t="s">
        <v>771</v>
      </c>
      <c r="C24" s="27" t="s">
        <v>772</v>
      </c>
      <c r="D24" s="18"/>
      <c r="E24" s="297" t="s">
        <v>773</v>
      </c>
      <c r="F24" s="14" t="s">
        <v>23</v>
      </c>
      <c r="G24" s="14">
        <v>107</v>
      </c>
      <c r="H24" s="20">
        <f t="shared" si="0"/>
        <v>15.547209363263168</v>
      </c>
      <c r="I24" s="21"/>
      <c r="J24" s="166"/>
      <c r="K24" s="21">
        <v>18</v>
      </c>
      <c r="L24" s="22" t="s">
        <v>23</v>
      </c>
      <c r="M24" s="21">
        <v>109</v>
      </c>
      <c r="N24" s="20">
        <f t="shared" si="1"/>
        <v>15.150239878798081</v>
      </c>
      <c r="O24" s="166"/>
      <c r="P24" s="21"/>
      <c r="Q24" s="22">
        <v>18.5</v>
      </c>
      <c r="R24" s="22" t="s">
        <v>23</v>
      </c>
      <c r="S24" s="22">
        <v>110</v>
      </c>
      <c r="T24" s="20">
        <f t="shared" si="2"/>
        <v>15.289256198347108</v>
      </c>
      <c r="U24" s="21"/>
      <c r="V24" s="21"/>
      <c r="W24" s="5"/>
      <c r="X24" s="5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ht="18.75" customHeight="1">
      <c r="A25" s="255">
        <v>19</v>
      </c>
      <c r="B25" s="168" t="s">
        <v>774</v>
      </c>
      <c r="C25" s="18"/>
      <c r="D25" s="18" t="s">
        <v>775</v>
      </c>
      <c r="E25" s="297" t="s">
        <v>726</v>
      </c>
      <c r="F25" s="14" t="s">
        <v>23</v>
      </c>
      <c r="G25" s="14">
        <v>100</v>
      </c>
      <c r="H25" s="20">
        <f t="shared" si="0"/>
        <v>15</v>
      </c>
      <c r="I25" s="21"/>
      <c r="J25" s="166"/>
      <c r="K25" s="21">
        <v>15.7</v>
      </c>
      <c r="L25" s="22" t="s">
        <v>23</v>
      </c>
      <c r="M25" s="21">
        <v>102</v>
      </c>
      <c r="N25" s="20">
        <f t="shared" si="1"/>
        <v>15.090349865436369</v>
      </c>
      <c r="O25" s="166"/>
      <c r="P25" s="21"/>
      <c r="Q25" s="22">
        <v>16.5</v>
      </c>
      <c r="R25" s="22" t="s">
        <v>23</v>
      </c>
      <c r="S25" s="22">
        <v>104</v>
      </c>
      <c r="T25" s="20">
        <f t="shared" si="2"/>
        <v>15.2551775147929</v>
      </c>
      <c r="U25" s="21"/>
      <c r="V25" s="21"/>
      <c r="W25" s="5"/>
      <c r="X25" s="5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ht="18.75" customHeight="1">
      <c r="A26" s="255">
        <v>20</v>
      </c>
      <c r="B26" s="168" t="s">
        <v>776</v>
      </c>
      <c r="C26" s="120"/>
      <c r="D26" s="120" t="s">
        <v>777</v>
      </c>
      <c r="E26" s="297" t="s">
        <v>778</v>
      </c>
      <c r="F26" s="14" t="s">
        <v>23</v>
      </c>
      <c r="G26" s="14">
        <v>100</v>
      </c>
      <c r="H26" s="20">
        <f t="shared" si="0"/>
        <v>19</v>
      </c>
      <c r="I26" s="21"/>
      <c r="J26" s="166"/>
      <c r="K26" s="21">
        <v>19.5</v>
      </c>
      <c r="L26" s="22" t="s">
        <v>23</v>
      </c>
      <c r="M26" s="21">
        <v>101</v>
      </c>
      <c r="N26" s="20">
        <f t="shared" si="1"/>
        <v>19.115772963434956</v>
      </c>
      <c r="O26" s="166"/>
      <c r="P26" s="21"/>
      <c r="Q26" s="22">
        <v>19.5</v>
      </c>
      <c r="R26" s="22" t="s">
        <v>23</v>
      </c>
      <c r="S26" s="22">
        <v>104</v>
      </c>
      <c r="T26" s="20">
        <f t="shared" si="2"/>
        <v>18.028846153846153</v>
      </c>
      <c r="U26" s="21"/>
      <c r="V26" s="21"/>
      <c r="W26" s="5"/>
      <c r="X26" s="5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ht="18.75" customHeight="1">
      <c r="A27" s="255">
        <v>21</v>
      </c>
      <c r="B27" s="168" t="s">
        <v>779</v>
      </c>
      <c r="C27" s="17"/>
      <c r="D27" s="18"/>
      <c r="E27" s="297" t="s">
        <v>780</v>
      </c>
      <c r="F27" s="14" t="s">
        <v>23</v>
      </c>
      <c r="G27" s="14">
        <v>110</v>
      </c>
      <c r="H27" s="20">
        <f t="shared" si="0"/>
        <v>16.776859504132233</v>
      </c>
      <c r="I27" s="21"/>
      <c r="J27" s="166"/>
      <c r="K27" s="21">
        <v>20.5</v>
      </c>
      <c r="L27" s="22" t="s">
        <v>23</v>
      </c>
      <c r="M27" s="21">
        <v>112</v>
      </c>
      <c r="N27" s="20">
        <f t="shared" si="1"/>
        <v>16.342474489795919</v>
      </c>
      <c r="O27" s="166"/>
      <c r="P27" s="21"/>
      <c r="Q27" s="22">
        <v>20.5</v>
      </c>
      <c r="R27" s="22" t="s">
        <v>23</v>
      </c>
      <c r="S27" s="22">
        <v>113</v>
      </c>
      <c r="T27" s="20">
        <f t="shared" si="2"/>
        <v>16.054507009162815</v>
      </c>
      <c r="U27" s="21"/>
      <c r="V27" s="21"/>
      <c r="W27" s="5"/>
      <c r="X27" s="5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ht="18.75" customHeight="1">
      <c r="A28" s="255">
        <v>22</v>
      </c>
      <c r="B28" s="168" t="s">
        <v>781</v>
      </c>
      <c r="C28" s="18" t="s">
        <v>782</v>
      </c>
      <c r="D28" s="18"/>
      <c r="E28" s="297" t="s">
        <v>783</v>
      </c>
      <c r="F28" s="14" t="s">
        <v>23</v>
      </c>
      <c r="G28" s="14">
        <v>106</v>
      </c>
      <c r="H28" s="20">
        <f t="shared" si="0"/>
        <v>14.239943040227839</v>
      </c>
      <c r="I28" s="21"/>
      <c r="J28" s="166"/>
      <c r="K28" s="21">
        <v>17.3</v>
      </c>
      <c r="L28" s="22" t="s">
        <v>23</v>
      </c>
      <c r="M28" s="21">
        <v>108</v>
      </c>
      <c r="N28" s="20">
        <f t="shared" si="1"/>
        <v>14.831961591220852</v>
      </c>
      <c r="O28" s="166"/>
      <c r="P28" s="21"/>
      <c r="Q28" s="22">
        <v>17.5</v>
      </c>
      <c r="R28" s="22" t="s">
        <v>23</v>
      </c>
      <c r="S28" s="22">
        <v>110</v>
      </c>
      <c r="T28" s="20">
        <f t="shared" si="2"/>
        <v>14.46280991735537</v>
      </c>
      <c r="U28" s="21"/>
      <c r="V28" s="21"/>
      <c r="W28" s="5"/>
      <c r="X28" s="5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ht="18.75" customHeight="1">
      <c r="A29" s="255">
        <v>23</v>
      </c>
      <c r="B29" s="168" t="s">
        <v>784</v>
      </c>
      <c r="C29" s="120"/>
      <c r="D29" s="120" t="s">
        <v>785</v>
      </c>
      <c r="E29" s="300">
        <v>13.5</v>
      </c>
      <c r="F29" s="14" t="s">
        <v>23</v>
      </c>
      <c r="G29" s="14">
        <v>97</v>
      </c>
      <c r="H29" s="20">
        <f t="shared" si="0"/>
        <v>14.347964714634925</v>
      </c>
      <c r="I29" s="21"/>
      <c r="J29" s="166"/>
      <c r="K29" s="21">
        <v>14</v>
      </c>
      <c r="L29" s="22" t="s">
        <v>23</v>
      </c>
      <c r="M29" s="21">
        <v>98</v>
      </c>
      <c r="N29" s="20">
        <f t="shared" si="1"/>
        <v>14.577259475218659</v>
      </c>
      <c r="O29" s="166"/>
      <c r="P29" s="21"/>
      <c r="Q29" s="22">
        <v>14.5</v>
      </c>
      <c r="R29" s="22" t="s">
        <v>23</v>
      </c>
      <c r="S29" s="22">
        <v>99</v>
      </c>
      <c r="T29" s="20">
        <f t="shared" si="2"/>
        <v>14.794408733802673</v>
      </c>
      <c r="U29" s="21"/>
      <c r="V29" s="21"/>
      <c r="W29" s="5"/>
      <c r="X29" s="5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ht="18.75" customHeight="1">
      <c r="A30" s="255">
        <v>24</v>
      </c>
      <c r="B30" s="168" t="s">
        <v>786</v>
      </c>
      <c r="C30" s="120" t="s">
        <v>787</v>
      </c>
      <c r="D30" s="27"/>
      <c r="E30" s="300">
        <v>13.5</v>
      </c>
      <c r="F30" s="14" t="s">
        <v>23</v>
      </c>
      <c r="G30" s="14">
        <v>93</v>
      </c>
      <c r="H30" s="20">
        <f t="shared" si="0"/>
        <v>15.608740894901144</v>
      </c>
      <c r="I30" s="21"/>
      <c r="J30" s="166"/>
      <c r="K30" s="21">
        <v>14</v>
      </c>
      <c r="L30" s="22" t="s">
        <v>23</v>
      </c>
      <c r="M30" s="21">
        <v>95</v>
      </c>
      <c r="N30" s="20">
        <f t="shared" si="1"/>
        <v>15.512465373961218</v>
      </c>
      <c r="O30" s="166"/>
      <c r="P30" s="21"/>
      <c r="Q30" s="22">
        <v>14.5</v>
      </c>
      <c r="R30" s="22" t="s">
        <v>23</v>
      </c>
      <c r="S30" s="22">
        <v>97</v>
      </c>
      <c r="T30" s="20">
        <f t="shared" si="2"/>
        <v>15.410776915718992</v>
      </c>
      <c r="U30" s="21"/>
      <c r="V30" s="21"/>
      <c r="W30" s="5"/>
      <c r="X30" s="5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ht="18.75" customHeight="1">
      <c r="A31" s="255">
        <v>25</v>
      </c>
      <c r="B31" s="52" t="s">
        <v>788</v>
      </c>
      <c r="C31" s="18" t="s">
        <v>789</v>
      </c>
      <c r="D31" s="18"/>
      <c r="E31" s="300">
        <v>20</v>
      </c>
      <c r="F31" s="14" t="s">
        <v>23</v>
      </c>
      <c r="G31" s="14">
        <v>100</v>
      </c>
      <c r="H31" s="20">
        <f t="shared" si="0"/>
        <v>20</v>
      </c>
      <c r="I31" s="21"/>
      <c r="J31" s="166"/>
      <c r="K31" s="22">
        <v>20.5</v>
      </c>
      <c r="L31" s="22" t="s">
        <v>23</v>
      </c>
      <c r="M31" s="21">
        <v>103</v>
      </c>
      <c r="N31" s="20">
        <f t="shared" si="1"/>
        <v>19.323216137241964</v>
      </c>
      <c r="O31" s="166"/>
      <c r="P31" s="21"/>
      <c r="Q31" s="22">
        <v>20.5</v>
      </c>
      <c r="R31" s="22" t="s">
        <v>23</v>
      </c>
      <c r="S31" s="22">
        <v>104</v>
      </c>
      <c r="T31" s="20">
        <f t="shared" si="2"/>
        <v>18.953402366863905</v>
      </c>
      <c r="U31" s="21"/>
      <c r="V31" s="21"/>
      <c r="W31" s="5"/>
      <c r="X31" s="5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ht="18.75" customHeight="1">
      <c r="A32" s="255">
        <v>26</v>
      </c>
      <c r="B32" s="52" t="s">
        <v>790</v>
      </c>
      <c r="C32" s="18" t="s">
        <v>791</v>
      </c>
      <c r="D32" s="19"/>
      <c r="E32" s="300">
        <v>20.3</v>
      </c>
      <c r="F32" s="14" t="s">
        <v>23</v>
      </c>
      <c r="G32" s="14">
        <v>108</v>
      </c>
      <c r="H32" s="20">
        <f t="shared" si="0"/>
        <v>17.403978052126202</v>
      </c>
      <c r="I32" s="21"/>
      <c r="J32" s="166"/>
      <c r="K32" s="21">
        <v>21</v>
      </c>
      <c r="L32" s="22" t="s">
        <v>23</v>
      </c>
      <c r="M32" s="21">
        <v>110</v>
      </c>
      <c r="N32" s="20">
        <f t="shared" si="1"/>
        <v>17.355371900826444</v>
      </c>
      <c r="O32" s="166"/>
      <c r="P32" s="21"/>
      <c r="Q32" s="22">
        <v>21.5</v>
      </c>
      <c r="R32" s="22" t="s">
        <v>23</v>
      </c>
      <c r="S32" s="22">
        <v>111</v>
      </c>
      <c r="T32" s="20">
        <f t="shared" si="2"/>
        <v>17.449882314747178</v>
      </c>
      <c r="U32" s="21"/>
      <c r="V32" s="21"/>
      <c r="W32" s="5"/>
      <c r="X32" s="5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ht="18.75" customHeight="1">
      <c r="A33" s="255">
        <v>27</v>
      </c>
      <c r="B33" s="52" t="s">
        <v>792</v>
      </c>
      <c r="C33" s="27" t="s">
        <v>793</v>
      </c>
      <c r="D33" s="18"/>
      <c r="E33" s="300">
        <v>28.5</v>
      </c>
      <c r="F33" s="13" t="s">
        <v>56</v>
      </c>
      <c r="G33" s="14">
        <v>112</v>
      </c>
      <c r="H33" s="20">
        <f t="shared" si="0"/>
        <v>22.720025510204081</v>
      </c>
      <c r="I33" s="22" t="s">
        <v>794</v>
      </c>
      <c r="J33" s="73" t="s">
        <v>795</v>
      </c>
      <c r="K33" s="21">
        <v>28.5</v>
      </c>
      <c r="L33" s="51" t="s">
        <v>56</v>
      </c>
      <c r="M33" s="21">
        <v>114</v>
      </c>
      <c r="N33" s="20">
        <f t="shared" si="1"/>
        <v>21.929824561403507</v>
      </c>
      <c r="O33" s="73" t="s">
        <v>796</v>
      </c>
      <c r="P33" s="22" t="s">
        <v>796</v>
      </c>
      <c r="Q33" s="22">
        <v>29</v>
      </c>
      <c r="R33" s="51" t="s">
        <v>56</v>
      </c>
      <c r="S33" s="22">
        <v>115</v>
      </c>
      <c r="T33" s="20">
        <f t="shared" si="2"/>
        <v>21.928166351606805</v>
      </c>
      <c r="U33" s="22">
        <v>29.5</v>
      </c>
      <c r="V33" s="22">
        <v>30</v>
      </c>
      <c r="W33" s="5"/>
      <c r="X33" s="5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ht="18.75" customHeight="1">
      <c r="A34" s="255">
        <v>28</v>
      </c>
      <c r="B34" s="52" t="s">
        <v>797</v>
      </c>
      <c r="C34" s="27"/>
      <c r="D34" s="27" t="s">
        <v>798</v>
      </c>
      <c r="E34" s="300">
        <v>15.6</v>
      </c>
      <c r="F34" s="14" t="s">
        <v>23</v>
      </c>
      <c r="G34" s="14">
        <v>100</v>
      </c>
      <c r="H34" s="20">
        <f t="shared" si="0"/>
        <v>15.6</v>
      </c>
      <c r="I34" s="21"/>
      <c r="J34" s="166"/>
      <c r="K34" s="21">
        <v>16</v>
      </c>
      <c r="L34" s="22" t="s">
        <v>23</v>
      </c>
      <c r="M34" s="21">
        <v>103</v>
      </c>
      <c r="N34" s="20">
        <f t="shared" si="1"/>
        <v>15.08153454614007</v>
      </c>
      <c r="O34" s="21"/>
      <c r="P34" s="21"/>
      <c r="Q34" s="22">
        <v>16.5</v>
      </c>
      <c r="R34" s="22" t="s">
        <v>23</v>
      </c>
      <c r="S34" s="22">
        <v>104</v>
      </c>
      <c r="T34" s="20">
        <f t="shared" si="2"/>
        <v>15.2551775147929</v>
      </c>
      <c r="U34" s="21"/>
      <c r="V34" s="21"/>
      <c r="W34" s="5"/>
      <c r="X34" s="5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ht="18.75" customHeight="1">
      <c r="A35" s="255">
        <v>29</v>
      </c>
      <c r="B35" s="52" t="s">
        <v>799</v>
      </c>
      <c r="C35" s="27"/>
      <c r="D35" s="27" t="s">
        <v>800</v>
      </c>
      <c r="E35" s="300">
        <v>16.2</v>
      </c>
      <c r="F35" s="14" t="s">
        <v>23</v>
      </c>
      <c r="G35" s="14">
        <v>103</v>
      </c>
      <c r="H35" s="20">
        <f t="shared" si="0"/>
        <v>15.270053727966822</v>
      </c>
      <c r="I35" s="21"/>
      <c r="J35" s="166"/>
      <c r="K35" s="21">
        <v>16.600000000000001</v>
      </c>
      <c r="L35" s="22" t="s">
        <v>23</v>
      </c>
      <c r="M35" s="21">
        <v>105</v>
      </c>
      <c r="N35" s="20">
        <f t="shared" si="1"/>
        <v>15.056689342403629</v>
      </c>
      <c r="O35" s="21"/>
      <c r="P35" s="21"/>
      <c r="Q35" s="22">
        <v>17.2</v>
      </c>
      <c r="R35" s="22" t="s">
        <v>23</v>
      </c>
      <c r="S35" s="22">
        <v>107</v>
      </c>
      <c r="T35" s="20">
        <f t="shared" si="2"/>
        <v>15.02314612629924</v>
      </c>
      <c r="U35" s="21"/>
      <c r="V35" s="21"/>
      <c r="W35" s="5"/>
      <c r="X35" s="5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ht="18.75" customHeight="1">
      <c r="A36" s="255">
        <v>30</v>
      </c>
      <c r="B36" s="52" t="s">
        <v>801</v>
      </c>
      <c r="C36" s="27"/>
      <c r="D36" s="27" t="s">
        <v>802</v>
      </c>
      <c r="E36" s="300">
        <v>17</v>
      </c>
      <c r="F36" s="14" t="s">
        <v>23</v>
      </c>
      <c r="G36" s="14">
        <v>103</v>
      </c>
      <c r="H36" s="20">
        <f t="shared" si="0"/>
        <v>16.024130455273824</v>
      </c>
      <c r="I36" s="21"/>
      <c r="J36" s="166"/>
      <c r="K36" s="21">
        <v>17.5</v>
      </c>
      <c r="L36" s="22" t="s">
        <v>23</v>
      </c>
      <c r="M36" s="21">
        <v>105</v>
      </c>
      <c r="N36" s="20">
        <f t="shared" si="1"/>
        <v>15.873015873015873</v>
      </c>
      <c r="O36" s="21"/>
      <c r="P36" s="21"/>
      <c r="Q36" s="22">
        <v>18</v>
      </c>
      <c r="R36" s="22" t="s">
        <v>23</v>
      </c>
      <c r="S36" s="22">
        <v>110</v>
      </c>
      <c r="T36" s="20">
        <f t="shared" si="2"/>
        <v>14.876033057851238</v>
      </c>
      <c r="U36" s="21"/>
      <c r="V36" s="21"/>
      <c r="W36" s="5"/>
      <c r="X36" s="5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ht="18.75" customHeight="1">
      <c r="A37" s="255">
        <v>31</v>
      </c>
      <c r="B37" s="168" t="s">
        <v>803</v>
      </c>
      <c r="C37" s="18" t="s">
        <v>636</v>
      </c>
      <c r="D37" s="18"/>
      <c r="E37" s="300">
        <v>16.3</v>
      </c>
      <c r="F37" s="14" t="s">
        <v>23</v>
      </c>
      <c r="G37" s="14">
        <v>106</v>
      </c>
      <c r="H37" s="20">
        <f t="shared" si="0"/>
        <v>14.506941972232113</v>
      </c>
      <c r="I37" s="21"/>
      <c r="J37" s="166"/>
      <c r="K37" s="21">
        <v>16.600000000000001</v>
      </c>
      <c r="L37" s="22" t="s">
        <v>23</v>
      </c>
      <c r="M37" s="21">
        <v>108</v>
      </c>
      <c r="N37" s="20">
        <f t="shared" si="1"/>
        <v>14.231824417009603</v>
      </c>
      <c r="O37" s="21"/>
      <c r="P37" s="21"/>
      <c r="Q37" s="22">
        <v>17</v>
      </c>
      <c r="R37" s="22" t="s">
        <v>23</v>
      </c>
      <c r="S37" s="22">
        <v>109</v>
      </c>
      <c r="T37" s="20">
        <f t="shared" si="2"/>
        <v>14.308559885531521</v>
      </c>
      <c r="U37" s="21"/>
      <c r="V37" s="21"/>
      <c r="W37" s="5"/>
      <c r="X37" s="5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ht="18.75" customHeight="1">
      <c r="A38" s="255">
        <v>32</v>
      </c>
      <c r="B38" s="168" t="s">
        <v>804</v>
      </c>
      <c r="C38" s="18"/>
      <c r="D38" s="18" t="s">
        <v>805</v>
      </c>
      <c r="E38" s="300">
        <v>16.2</v>
      </c>
      <c r="F38" s="14" t="s">
        <v>23</v>
      </c>
      <c r="G38" s="14">
        <v>99</v>
      </c>
      <c r="H38" s="20">
        <f t="shared" si="0"/>
        <v>16.528925619834709</v>
      </c>
      <c r="I38" s="21"/>
      <c r="J38" s="166"/>
      <c r="K38" s="21">
        <v>16.8</v>
      </c>
      <c r="L38" s="22" t="s">
        <v>23</v>
      </c>
      <c r="M38" s="21">
        <v>100</v>
      </c>
      <c r="N38" s="20">
        <f t="shared" si="1"/>
        <v>16.8</v>
      </c>
      <c r="O38" s="21"/>
      <c r="P38" s="21"/>
      <c r="Q38" s="22">
        <v>17</v>
      </c>
      <c r="R38" s="22" t="s">
        <v>23</v>
      </c>
      <c r="S38" s="22">
        <v>101</v>
      </c>
      <c r="T38" s="20">
        <f t="shared" si="2"/>
        <v>16.665032839917657</v>
      </c>
      <c r="U38" s="21"/>
      <c r="V38" s="21"/>
      <c r="W38" s="5"/>
      <c r="X38" s="5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ht="18.75" customHeight="1">
      <c r="A39" s="255">
        <v>33</v>
      </c>
      <c r="B39" s="168" t="s">
        <v>806</v>
      </c>
      <c r="C39" s="18" t="s">
        <v>807</v>
      </c>
      <c r="D39" s="18"/>
      <c r="E39" s="300">
        <v>15.6</v>
      </c>
      <c r="F39" s="14" t="s">
        <v>23</v>
      </c>
      <c r="G39" s="14">
        <v>101</v>
      </c>
      <c r="H39" s="20">
        <f t="shared" si="0"/>
        <v>15.292618370747965</v>
      </c>
      <c r="I39" s="21"/>
      <c r="J39" s="166"/>
      <c r="K39" s="21">
        <v>15.9</v>
      </c>
      <c r="L39" s="22" t="s">
        <v>23</v>
      </c>
      <c r="M39" s="21">
        <v>102</v>
      </c>
      <c r="N39" s="20">
        <f t="shared" si="1"/>
        <v>15.282583621683969</v>
      </c>
      <c r="O39" s="21"/>
      <c r="P39" s="21"/>
      <c r="Q39" s="22">
        <v>16</v>
      </c>
      <c r="R39" s="22" t="s">
        <v>23</v>
      </c>
      <c r="S39" s="22">
        <v>103</v>
      </c>
      <c r="T39" s="20">
        <f t="shared" si="2"/>
        <v>15.08153454614007</v>
      </c>
      <c r="U39" s="21"/>
      <c r="V39" s="21"/>
      <c r="W39" s="5"/>
      <c r="X39" s="5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ht="18.75" customHeight="1">
      <c r="A40" s="255">
        <v>34</v>
      </c>
      <c r="B40" s="168" t="s">
        <v>808</v>
      </c>
      <c r="C40" s="14"/>
      <c r="D40" s="14" t="s">
        <v>809</v>
      </c>
      <c r="E40" s="300">
        <v>18.600000000000001</v>
      </c>
      <c r="F40" s="14" t="s">
        <v>23</v>
      </c>
      <c r="G40" s="14">
        <v>107</v>
      </c>
      <c r="H40" s="20">
        <f t="shared" si="0"/>
        <v>16.245960345881738</v>
      </c>
      <c r="I40" s="21"/>
      <c r="J40" s="166"/>
      <c r="K40" s="21">
        <v>19</v>
      </c>
      <c r="L40" s="22" t="s">
        <v>23</v>
      </c>
      <c r="M40" s="21">
        <v>109</v>
      </c>
      <c r="N40" s="20">
        <f t="shared" si="1"/>
        <v>15.991919872064642</v>
      </c>
      <c r="O40" s="21"/>
      <c r="P40" s="21"/>
      <c r="Q40" s="22">
        <v>20</v>
      </c>
      <c r="R40" s="22" t="s">
        <v>23</v>
      </c>
      <c r="S40" s="22">
        <v>110</v>
      </c>
      <c r="T40" s="20">
        <f t="shared" si="2"/>
        <v>16.528925619834709</v>
      </c>
      <c r="U40" s="21"/>
      <c r="V40" s="21"/>
      <c r="W40" s="5"/>
      <c r="X40" s="5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ht="18.75" customHeight="1">
      <c r="A41" s="255">
        <v>35</v>
      </c>
      <c r="B41" s="52" t="s">
        <v>313</v>
      </c>
      <c r="C41" s="27"/>
      <c r="D41" s="14" t="s">
        <v>810</v>
      </c>
      <c r="E41" s="300">
        <v>15.6</v>
      </c>
      <c r="F41" s="14" t="s">
        <v>23</v>
      </c>
      <c r="G41" s="14">
        <v>96</v>
      </c>
      <c r="H41" s="20">
        <f t="shared" si="0"/>
        <v>16.927083333333332</v>
      </c>
      <c r="I41" s="21"/>
      <c r="J41" s="166"/>
      <c r="K41" s="21">
        <v>15.9</v>
      </c>
      <c r="L41" s="22" t="s">
        <v>23</v>
      </c>
      <c r="M41" s="21">
        <v>99</v>
      </c>
      <c r="N41" s="20">
        <f t="shared" si="1"/>
        <v>16.222834404652588</v>
      </c>
      <c r="O41" s="21"/>
      <c r="P41" s="21"/>
      <c r="Q41" s="22">
        <v>16</v>
      </c>
      <c r="R41" s="22" t="s">
        <v>23</v>
      </c>
      <c r="S41" s="22">
        <v>100</v>
      </c>
      <c r="T41" s="20">
        <f t="shared" si="2"/>
        <v>16</v>
      </c>
      <c r="U41" s="21"/>
      <c r="V41" s="21"/>
      <c r="W41" s="5"/>
      <c r="X41" s="5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ht="18.75" customHeight="1">
      <c r="A42" s="32">
        <v>36</v>
      </c>
      <c r="B42" s="301" t="s">
        <v>811</v>
      </c>
      <c r="C42" s="302"/>
      <c r="D42" s="303" t="s">
        <v>812</v>
      </c>
      <c r="E42" s="304"/>
      <c r="F42" s="35"/>
      <c r="G42" s="35"/>
      <c r="H42" s="37"/>
      <c r="I42" s="39"/>
      <c r="J42" s="272"/>
      <c r="K42" s="39">
        <v>16.600000000000001</v>
      </c>
      <c r="L42" s="42" t="s">
        <v>23</v>
      </c>
      <c r="M42" s="42">
        <v>102</v>
      </c>
      <c r="N42" s="37">
        <f t="shared" si="1"/>
        <v>15.955401768550558</v>
      </c>
      <c r="O42" s="39"/>
      <c r="P42" s="39"/>
      <c r="Q42" s="43" t="s">
        <v>38</v>
      </c>
      <c r="R42" s="42"/>
      <c r="S42" s="39"/>
      <c r="T42" s="37"/>
      <c r="U42" s="39"/>
      <c r="V42" s="39"/>
      <c r="W42" s="305"/>
      <c r="X42" s="305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</row>
    <row r="43" spans="1:35" ht="18.75" customHeight="1">
      <c r="A43" s="255">
        <v>37</v>
      </c>
      <c r="B43" s="26" t="s">
        <v>813</v>
      </c>
      <c r="C43" s="277"/>
      <c r="D43" s="252" t="s">
        <v>814</v>
      </c>
      <c r="E43" s="300"/>
      <c r="F43" s="14"/>
      <c r="G43" s="14"/>
      <c r="H43" s="20"/>
      <c r="I43" s="21"/>
      <c r="J43" s="166"/>
      <c r="K43" s="21">
        <v>18</v>
      </c>
      <c r="L43" s="22" t="s">
        <v>23</v>
      </c>
      <c r="M43" s="21">
        <v>106</v>
      </c>
      <c r="N43" s="20">
        <f t="shared" si="1"/>
        <v>16.019935920256319</v>
      </c>
      <c r="O43" s="21"/>
      <c r="P43" s="21"/>
      <c r="Q43" s="22">
        <v>18.8</v>
      </c>
      <c r="R43" s="22" t="s">
        <v>23</v>
      </c>
      <c r="S43" s="22">
        <v>107</v>
      </c>
      <c r="T43" s="20">
        <f t="shared" ref="T43:T45" si="3">Q43/(S43*S43)*10000</f>
        <v>16.420648091536378</v>
      </c>
      <c r="U43" s="21"/>
      <c r="V43" s="21"/>
      <c r="W43" s="5"/>
      <c r="X43" s="5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ht="18.75" customHeight="1">
      <c r="A44" s="255">
        <v>38</v>
      </c>
      <c r="B44" s="306" t="s">
        <v>815</v>
      </c>
      <c r="C44" s="307">
        <v>43520</v>
      </c>
      <c r="D44" s="308"/>
      <c r="E44" s="300"/>
      <c r="F44" s="14"/>
      <c r="G44" s="14"/>
      <c r="H44" s="20"/>
      <c r="I44" s="14"/>
      <c r="J44" s="153"/>
      <c r="K44" s="14"/>
      <c r="L44" s="14"/>
      <c r="M44" s="14"/>
      <c r="N44" s="20"/>
      <c r="O44" s="23">
        <v>30</v>
      </c>
      <c r="P44" s="14"/>
      <c r="Q44" s="23">
        <v>30</v>
      </c>
      <c r="R44" s="22" t="s">
        <v>23</v>
      </c>
      <c r="S44" s="23">
        <v>114</v>
      </c>
      <c r="T44" s="20">
        <f t="shared" si="3"/>
        <v>23.084025854108958</v>
      </c>
      <c r="U44" s="17"/>
      <c r="V44" s="17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ht="18.75" customHeight="1">
      <c r="A45" s="255">
        <v>39</v>
      </c>
      <c r="B45" s="306" t="s">
        <v>816</v>
      </c>
      <c r="C45" s="277"/>
      <c r="D45" s="309">
        <v>43772</v>
      </c>
      <c r="E45" s="300"/>
      <c r="F45" s="13"/>
      <c r="G45" s="14"/>
      <c r="H45" s="20"/>
      <c r="I45" s="14"/>
      <c r="J45" s="153"/>
      <c r="K45" s="14"/>
      <c r="L45" s="13"/>
      <c r="M45" s="14"/>
      <c r="N45" s="20"/>
      <c r="O45" s="14"/>
      <c r="P45" s="14"/>
      <c r="Q45" s="23">
        <v>14.4</v>
      </c>
      <c r="R45" s="22" t="s">
        <v>23</v>
      </c>
      <c r="S45" s="23">
        <v>105</v>
      </c>
      <c r="T45" s="20">
        <f t="shared" si="3"/>
        <v>13.061224489795919</v>
      </c>
      <c r="U45" s="17"/>
      <c r="V45" s="17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ht="18.75" customHeight="1">
      <c r="A46" s="255">
        <v>40</v>
      </c>
      <c r="B46" s="310" t="s">
        <v>817</v>
      </c>
      <c r="C46" s="311"/>
      <c r="D46" s="312">
        <v>43753</v>
      </c>
      <c r="E46" s="300"/>
      <c r="F46" s="14"/>
      <c r="G46" s="14"/>
      <c r="H46" s="20"/>
      <c r="I46" s="14"/>
      <c r="J46" s="153"/>
      <c r="K46" s="14"/>
      <c r="L46" s="14"/>
      <c r="M46" s="14"/>
      <c r="N46" s="20"/>
      <c r="O46" s="14"/>
      <c r="P46" s="14"/>
      <c r="Q46" s="23">
        <v>18</v>
      </c>
      <c r="R46" s="22" t="s">
        <v>23</v>
      </c>
      <c r="S46" s="23">
        <v>110</v>
      </c>
      <c r="T46" s="313">
        <v>14.9</v>
      </c>
      <c r="U46" s="17"/>
      <c r="V46" s="17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ht="18.75" customHeight="1">
      <c r="A47" s="255">
        <v>41</v>
      </c>
      <c r="B47" s="314"/>
      <c r="C47" s="311"/>
      <c r="D47" s="315"/>
      <c r="E47" s="300"/>
      <c r="F47" s="14"/>
      <c r="G47" s="14"/>
      <c r="H47" s="14"/>
      <c r="I47" s="14"/>
      <c r="J47" s="153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7"/>
      <c r="V47" s="17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ht="18.75" customHeight="1">
      <c r="A48" s="255">
        <v>42</v>
      </c>
      <c r="B48" s="314"/>
      <c r="C48" s="63">
        <f>COUNTA(C7:C45)</f>
        <v>20</v>
      </c>
      <c r="D48" s="316">
        <v>19</v>
      </c>
      <c r="E48" s="300"/>
      <c r="F48" s="14"/>
      <c r="G48" s="14"/>
      <c r="H48" s="14"/>
      <c r="I48" s="14"/>
      <c r="J48" s="153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7"/>
      <c r="V48" s="17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ht="18.75" customHeight="1">
      <c r="A49" s="3"/>
      <c r="B49" s="3"/>
      <c r="C49" s="9"/>
      <c r="D49" s="9"/>
      <c r="E49" s="461" t="s">
        <v>77</v>
      </c>
      <c r="F49" s="450"/>
      <c r="G49" s="450"/>
      <c r="H49" s="450"/>
      <c r="I49" s="450"/>
      <c r="J49" s="451"/>
      <c r="K49" s="461" t="s">
        <v>78</v>
      </c>
      <c r="L49" s="450"/>
      <c r="M49" s="450"/>
      <c r="N49" s="450"/>
      <c r="O49" s="450"/>
      <c r="P49" s="451"/>
      <c r="Q49" s="461" t="s">
        <v>79</v>
      </c>
      <c r="R49" s="450"/>
      <c r="S49" s="450"/>
      <c r="T49" s="450"/>
      <c r="U49" s="450"/>
      <c r="V49" s="451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ht="17.25" customHeight="1">
      <c r="A50" s="3"/>
      <c r="B50" s="3"/>
      <c r="C50" s="9"/>
      <c r="D50" s="9"/>
      <c r="E50" s="458" t="s">
        <v>81</v>
      </c>
      <c r="F50" s="446"/>
      <c r="G50" s="446"/>
      <c r="H50" s="446"/>
      <c r="I50" s="64">
        <f>I51+I52+I53+I54</f>
        <v>35</v>
      </c>
      <c r="J50" s="1"/>
      <c r="K50" s="458" t="s">
        <v>82</v>
      </c>
      <c r="L50" s="446"/>
      <c r="M50" s="446"/>
      <c r="N50" s="446"/>
      <c r="O50" s="64">
        <f>O51+O52+O53+O54</f>
        <v>37</v>
      </c>
      <c r="P50" s="2"/>
      <c r="Q50" s="458" t="s">
        <v>82</v>
      </c>
      <c r="R50" s="446"/>
      <c r="S50" s="446"/>
      <c r="T50" s="446"/>
      <c r="U50" s="64">
        <f>U51+U52+U53+U54</f>
        <v>39</v>
      </c>
      <c r="V50" s="65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ht="17.25" customHeight="1">
      <c r="A51" s="3"/>
      <c r="B51" s="3"/>
      <c r="C51" s="9"/>
      <c r="D51" s="9"/>
      <c r="E51" s="458" t="s">
        <v>85</v>
      </c>
      <c r="F51" s="446"/>
      <c r="G51" s="446"/>
      <c r="H51" s="446"/>
      <c r="I51" s="3">
        <f>SUM(COUNTIF(F7:F49,"A"),COUNTIF(F7:F49,"A."))</f>
        <v>32</v>
      </c>
      <c r="J51" s="1"/>
      <c r="K51" s="458" t="s">
        <v>85</v>
      </c>
      <c r="L51" s="446"/>
      <c r="M51" s="446"/>
      <c r="N51" s="446"/>
      <c r="O51" s="3">
        <f>SUM(COUNTIF(L7:L49,"A"),COUNTIF(L7:L49,"A."))</f>
        <v>34</v>
      </c>
      <c r="P51" s="2"/>
      <c r="Q51" s="458" t="s">
        <v>85</v>
      </c>
      <c r="R51" s="446"/>
      <c r="S51" s="446"/>
      <c r="T51" s="446"/>
      <c r="U51" s="3">
        <f>SUM(COUNTIF(R7:R49,"A"),COUNTIF(R7:R49,"A."))</f>
        <v>38</v>
      </c>
      <c r="V51" s="6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:35" ht="17.25" customHeight="1">
      <c r="A52" s="3"/>
      <c r="B52" s="3" t="s">
        <v>80</v>
      </c>
      <c r="C52" s="9"/>
      <c r="D52" s="9"/>
      <c r="E52" s="458" t="s">
        <v>88</v>
      </c>
      <c r="F52" s="446"/>
      <c r="G52" s="446"/>
      <c r="H52" s="446"/>
      <c r="I52" s="3">
        <f>SUM(COUNTIF(F7:F49,"B"),COUNTIF(F7:F49,"B."))</f>
        <v>0</v>
      </c>
      <c r="J52" s="1"/>
      <c r="K52" s="458" t="s">
        <v>88</v>
      </c>
      <c r="L52" s="446"/>
      <c r="M52" s="446"/>
      <c r="N52" s="446"/>
      <c r="O52" s="3">
        <f>SUM(COUNTIF(L7:L49,"B"),COUNTIF(L7:L49,"B."))</f>
        <v>0</v>
      </c>
      <c r="P52" s="2"/>
      <c r="Q52" s="458" t="s">
        <v>88</v>
      </c>
      <c r="R52" s="446"/>
      <c r="S52" s="446"/>
      <c r="T52" s="446"/>
      <c r="U52" s="3">
        <f>SUM(COUNTIF(R7:R49,"B"),COUNTIF(R7:R49,"B."))</f>
        <v>0</v>
      </c>
      <c r="V52" s="6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</row>
    <row r="53" spans="1:35" ht="17.25" customHeight="1">
      <c r="A53" s="3"/>
      <c r="B53" s="3" t="s">
        <v>818</v>
      </c>
      <c r="C53" s="9"/>
      <c r="D53" s="9"/>
      <c r="E53" s="458" t="s">
        <v>90</v>
      </c>
      <c r="F53" s="446"/>
      <c r="G53" s="446"/>
      <c r="H53" s="446"/>
      <c r="I53" s="3">
        <f>SUM(COUNTIF(F7:F49,"C"),COUNTIF(F7:F49,"C."))</f>
        <v>0</v>
      </c>
      <c r="J53" s="5"/>
      <c r="K53" s="458" t="s">
        <v>90</v>
      </c>
      <c r="L53" s="446"/>
      <c r="M53" s="446"/>
      <c r="N53" s="446"/>
      <c r="O53" s="3">
        <f>SUM(COUNTIF(L7:L49,"C"),COUNTIF(L7:L49,"C."))</f>
        <v>0</v>
      </c>
      <c r="P53" s="3"/>
      <c r="Q53" s="458" t="s">
        <v>90</v>
      </c>
      <c r="R53" s="446"/>
      <c r="S53" s="446"/>
      <c r="T53" s="446"/>
      <c r="U53" s="3">
        <f>SUM(COUNTIF(R7:R49,"C"),COUNTIF(R7:R49,"C."))</f>
        <v>0</v>
      </c>
      <c r="V53" s="6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:35" ht="17.25" customHeight="1">
      <c r="A54" s="3"/>
      <c r="B54" s="3" t="s">
        <v>819</v>
      </c>
      <c r="C54" s="9"/>
      <c r="D54" s="9"/>
      <c r="E54" s="458" t="s">
        <v>92</v>
      </c>
      <c r="F54" s="446"/>
      <c r="G54" s="446"/>
      <c r="H54" s="446"/>
      <c r="I54" s="3">
        <f>COUNTIF(F7:F49,"BP")</f>
        <v>3</v>
      </c>
      <c r="J54" s="1"/>
      <c r="K54" s="458" t="s">
        <v>92</v>
      </c>
      <c r="L54" s="446"/>
      <c r="M54" s="446"/>
      <c r="N54" s="446"/>
      <c r="O54" s="3">
        <f>COUNTIF(L7:L49,"BP")</f>
        <v>3</v>
      </c>
      <c r="P54" s="2"/>
      <c r="Q54" s="458" t="s">
        <v>92</v>
      </c>
      <c r="R54" s="446"/>
      <c r="S54" s="446"/>
      <c r="T54" s="446"/>
      <c r="U54" s="3">
        <f>COUNTIF(R7:R49,"BP")</f>
        <v>1</v>
      </c>
      <c r="V54" s="65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:35" ht="17.25" customHeight="1">
      <c r="A55" s="3"/>
      <c r="B55" s="3"/>
      <c r="C55" s="9"/>
      <c r="D55" s="9"/>
      <c r="E55" s="458" t="s">
        <v>94</v>
      </c>
      <c r="F55" s="446"/>
      <c r="G55" s="446"/>
      <c r="H55" s="446"/>
      <c r="I55" s="3">
        <f>SUM(COUNTIF(F7:F49,"A."),COUNTIF(F7:F49,"B."),COUNTIF(F7:F49,"C."))</f>
        <v>0</v>
      </c>
      <c r="J55" s="5"/>
      <c r="K55" s="458" t="s">
        <v>94</v>
      </c>
      <c r="L55" s="446"/>
      <c r="M55" s="446"/>
      <c r="N55" s="446"/>
      <c r="O55" s="3">
        <f>SUM(COUNTIF(L7:L49,"A."),COUNTIF(L7:L49,"B."),COUNTIF(L7:L49,"C."))</f>
        <v>0</v>
      </c>
      <c r="P55" s="3"/>
      <c r="Q55" s="458" t="s">
        <v>95</v>
      </c>
      <c r="R55" s="446"/>
      <c r="S55" s="446"/>
      <c r="T55" s="446"/>
      <c r="U55" s="3">
        <f>SUM(COUNTIF(R7:R49,"A."),COUNTIF(R7:R49,"B."),COUNTIF(R7:R49,"C."))</f>
        <v>0</v>
      </c>
      <c r="V55" s="65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</row>
    <row r="56" spans="1:35" ht="17.25" customHeight="1">
      <c r="A56" s="3"/>
      <c r="B56" s="3"/>
      <c r="C56" s="9"/>
      <c r="D56" s="9"/>
      <c r="E56" s="459" t="s">
        <v>97</v>
      </c>
      <c r="F56" s="453"/>
      <c r="G56" s="453"/>
      <c r="H56" s="453"/>
      <c r="I56" s="66">
        <f>SUM(COUNTIF(F7:F49,"B."),COUNTIF(F7:F49,"C."))</f>
        <v>0</v>
      </c>
      <c r="J56" s="69"/>
      <c r="K56" s="459" t="s">
        <v>97</v>
      </c>
      <c r="L56" s="453"/>
      <c r="M56" s="453"/>
      <c r="N56" s="453"/>
      <c r="O56" s="66">
        <f>SUM(COUNTIF(L7:L49,"B."),COUNTIF(L7:L49,"C."))</f>
        <v>0</v>
      </c>
      <c r="P56" s="66"/>
      <c r="Q56" s="459" t="s">
        <v>97</v>
      </c>
      <c r="R56" s="453"/>
      <c r="S56" s="453"/>
      <c r="T56" s="453"/>
      <c r="U56" s="66">
        <f>SUM(COUNTIF(R7:R49,"B."),COUNTIF(R7:R49,"C."))</f>
        <v>0</v>
      </c>
      <c r="V56" s="68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:35" ht="18.75" customHeight="1">
      <c r="A57" s="3"/>
      <c r="B57" s="3"/>
      <c r="C57" s="9"/>
      <c r="D57" s="9"/>
      <c r="E57" s="9"/>
      <c r="F57" s="9"/>
      <c r="G57" s="3"/>
      <c r="H57" s="3"/>
      <c r="I57" s="3"/>
      <c r="J57" s="3"/>
      <c r="K57" s="9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:35" ht="18.75" customHeight="1">
      <c r="A58" s="3"/>
      <c r="B58" s="3"/>
      <c r="C58" s="9"/>
      <c r="D58" s="9"/>
      <c r="E58" s="9"/>
      <c r="F58" s="9"/>
      <c r="G58" s="3"/>
      <c r="H58" s="3"/>
      <c r="I58" s="3"/>
      <c r="J58" s="3"/>
      <c r="K58" s="9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</row>
    <row r="59" spans="1:35" ht="18.75" customHeight="1">
      <c r="A59" s="3"/>
      <c r="B59" s="3"/>
      <c r="C59" s="9"/>
      <c r="D59" s="9"/>
      <c r="E59" s="9"/>
      <c r="F59" s="9"/>
      <c r="G59" s="3"/>
      <c r="H59" s="3"/>
      <c r="I59" s="3"/>
      <c r="J59" s="3"/>
      <c r="K59" s="9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:35" ht="18.75" customHeight="1">
      <c r="A60" s="3"/>
      <c r="B60" s="3"/>
      <c r="C60" s="9"/>
      <c r="D60" s="9"/>
      <c r="E60" s="9"/>
      <c r="F60" s="9"/>
      <c r="G60" s="3"/>
      <c r="H60" s="3"/>
      <c r="I60" s="3"/>
      <c r="J60" s="3"/>
      <c r="K60" s="9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8.75" customHeight="1">
      <c r="A61" s="3"/>
      <c r="B61" s="3"/>
      <c r="C61" s="9"/>
      <c r="D61" s="9"/>
      <c r="E61" s="9"/>
      <c r="F61" s="9"/>
      <c r="G61" s="3"/>
      <c r="H61" s="3"/>
      <c r="I61" s="3"/>
      <c r="J61" s="3"/>
      <c r="K61" s="9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</row>
    <row r="62" spans="1:35" ht="18.75" customHeight="1">
      <c r="A62" s="3"/>
      <c r="B62" s="3"/>
      <c r="C62" s="9"/>
      <c r="D62" s="9"/>
      <c r="E62" s="9"/>
      <c r="F62" s="9"/>
      <c r="G62" s="3"/>
      <c r="H62" s="3"/>
      <c r="I62" s="3"/>
      <c r="J62" s="3"/>
      <c r="K62" s="9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:35" ht="18.75" customHeight="1">
      <c r="A63" s="3"/>
      <c r="B63" s="3"/>
      <c r="C63" s="9"/>
      <c r="D63" s="9"/>
      <c r="E63" s="9"/>
      <c r="F63" s="9"/>
      <c r="G63" s="3"/>
      <c r="H63" s="3"/>
      <c r="I63" s="3"/>
      <c r="J63" s="3"/>
      <c r="K63" s="9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:35" ht="18.75" customHeight="1">
      <c r="A64" s="3"/>
      <c r="B64" s="3"/>
      <c r="C64" s="9"/>
      <c r="D64" s="9"/>
      <c r="E64" s="9"/>
      <c r="F64" s="9"/>
      <c r="G64" s="3"/>
      <c r="H64" s="3"/>
      <c r="I64" s="3"/>
      <c r="J64" s="3"/>
      <c r="K64" s="9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</row>
    <row r="65" spans="1:35" ht="18.75" customHeight="1">
      <c r="A65" s="3"/>
      <c r="B65" s="3"/>
      <c r="C65" s="9"/>
      <c r="D65" s="9"/>
      <c r="E65" s="9"/>
      <c r="F65" s="9"/>
      <c r="G65" s="3"/>
      <c r="H65" s="3"/>
      <c r="I65" s="3"/>
      <c r="J65" s="3"/>
      <c r="K65" s="9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1:35" ht="18.75" customHeight="1">
      <c r="A66" s="3"/>
      <c r="B66" s="3"/>
      <c r="C66" s="9"/>
      <c r="D66" s="9"/>
      <c r="E66" s="9"/>
      <c r="F66" s="9"/>
      <c r="G66" s="3"/>
      <c r="H66" s="3"/>
      <c r="I66" s="3"/>
      <c r="J66" s="3"/>
      <c r="K66" s="9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1:35" ht="18.75" customHeight="1">
      <c r="A67" s="3"/>
      <c r="B67" s="3"/>
      <c r="C67" s="9"/>
      <c r="D67" s="9"/>
      <c r="E67" s="9"/>
      <c r="F67" s="9"/>
      <c r="G67" s="3"/>
      <c r="H67" s="3"/>
      <c r="I67" s="3"/>
      <c r="J67" s="3"/>
      <c r="K67" s="9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</row>
    <row r="68" spans="1:35" ht="18.75" customHeight="1">
      <c r="A68" s="3"/>
      <c r="B68" s="3"/>
      <c r="C68" s="9"/>
      <c r="D68" s="9"/>
      <c r="E68" s="9"/>
      <c r="F68" s="9"/>
      <c r="G68" s="3"/>
      <c r="H68" s="3"/>
      <c r="I68" s="3"/>
      <c r="J68" s="3"/>
      <c r="K68" s="9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</row>
    <row r="69" spans="1:35" ht="18.75" customHeight="1">
      <c r="A69" s="3"/>
      <c r="B69" s="3"/>
      <c r="C69" s="9"/>
      <c r="D69" s="9"/>
      <c r="E69" s="9"/>
      <c r="F69" s="9"/>
      <c r="G69" s="3"/>
      <c r="H69" s="3"/>
      <c r="I69" s="3"/>
      <c r="J69" s="3"/>
      <c r="K69" s="9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1:35" ht="18.75" customHeight="1">
      <c r="A70" s="3"/>
      <c r="B70" s="3"/>
      <c r="C70" s="9"/>
      <c r="D70" s="9"/>
      <c r="E70" s="9"/>
      <c r="F70" s="9"/>
      <c r="G70" s="3"/>
      <c r="H70" s="3"/>
      <c r="I70" s="3"/>
      <c r="J70" s="3"/>
      <c r="K70" s="9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1:35" ht="18.75" customHeight="1">
      <c r="A71" s="3"/>
      <c r="B71" s="3"/>
      <c r="C71" s="9"/>
      <c r="D71" s="9"/>
      <c r="E71" s="9"/>
      <c r="F71" s="9"/>
      <c r="G71" s="3"/>
      <c r="H71" s="3"/>
      <c r="I71" s="3"/>
      <c r="J71" s="3"/>
      <c r="K71" s="9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:35" ht="18.75" customHeight="1">
      <c r="A72" s="3"/>
      <c r="B72" s="3"/>
      <c r="C72" s="9"/>
      <c r="D72" s="9"/>
      <c r="E72" s="9"/>
      <c r="F72" s="9"/>
      <c r="G72" s="3"/>
      <c r="H72" s="3"/>
      <c r="I72" s="3"/>
      <c r="J72" s="3"/>
      <c r="K72" s="9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1:35" ht="18.75" customHeight="1">
      <c r="A73" s="3"/>
      <c r="B73" s="3"/>
      <c r="C73" s="9"/>
      <c r="D73" s="9"/>
      <c r="E73" s="9"/>
      <c r="F73" s="9"/>
      <c r="G73" s="3"/>
      <c r="H73" s="3"/>
      <c r="I73" s="3"/>
      <c r="J73" s="3"/>
      <c r="K73" s="9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:35" ht="18.75" customHeight="1">
      <c r="A74" s="3"/>
      <c r="B74" s="3"/>
      <c r="C74" s="9"/>
      <c r="D74" s="9"/>
      <c r="E74" s="9"/>
      <c r="F74" s="9"/>
      <c r="G74" s="3"/>
      <c r="H74" s="3"/>
      <c r="I74" s="3"/>
      <c r="J74" s="3"/>
      <c r="K74" s="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5" spans="1:35" ht="18.75" customHeight="1">
      <c r="A75" s="3"/>
      <c r="B75" s="3"/>
      <c r="C75" s="9"/>
      <c r="D75" s="9"/>
      <c r="E75" s="9"/>
      <c r="F75" s="9"/>
      <c r="G75" s="3"/>
      <c r="H75" s="3"/>
      <c r="I75" s="3"/>
      <c r="J75" s="3"/>
      <c r="K75" s="9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1:35" ht="18.75" customHeight="1">
      <c r="A76" s="3"/>
      <c r="B76" s="3"/>
      <c r="C76" s="9"/>
      <c r="D76" s="9"/>
      <c r="E76" s="9"/>
      <c r="F76" s="9"/>
      <c r="G76" s="3"/>
      <c r="H76" s="3"/>
      <c r="I76" s="3"/>
      <c r="J76" s="3"/>
      <c r="K76" s="9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1:35" ht="18.75" customHeight="1">
      <c r="A77" s="3"/>
      <c r="B77" s="3"/>
      <c r="C77" s="9"/>
      <c r="D77" s="9"/>
      <c r="E77" s="9"/>
      <c r="F77" s="9"/>
      <c r="G77" s="3"/>
      <c r="H77" s="3"/>
      <c r="I77" s="3"/>
      <c r="J77" s="3"/>
      <c r="K77" s="9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</row>
    <row r="78" spans="1:35" ht="18.75" customHeight="1">
      <c r="A78" s="3"/>
      <c r="B78" s="3"/>
      <c r="C78" s="9"/>
      <c r="D78" s="9"/>
      <c r="E78" s="9"/>
      <c r="F78" s="9"/>
      <c r="G78" s="3"/>
      <c r="H78" s="3"/>
      <c r="I78" s="3"/>
      <c r="J78" s="3"/>
      <c r="K78" s="9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1:35" ht="18.75" customHeight="1">
      <c r="A79" s="3"/>
      <c r="B79" s="3"/>
      <c r="C79" s="9"/>
      <c r="D79" s="9"/>
      <c r="E79" s="9"/>
      <c r="F79" s="9"/>
      <c r="G79" s="3"/>
      <c r="H79" s="3"/>
      <c r="I79" s="3"/>
      <c r="J79" s="3"/>
      <c r="K79" s="9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1:35" ht="18.75" customHeight="1">
      <c r="A80" s="3"/>
      <c r="B80" s="3"/>
      <c r="C80" s="9"/>
      <c r="D80" s="9"/>
      <c r="E80" s="9"/>
      <c r="F80" s="9"/>
      <c r="G80" s="3"/>
      <c r="H80" s="3"/>
      <c r="I80" s="3"/>
      <c r="J80" s="3"/>
      <c r="K80" s="9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</row>
    <row r="81" spans="1:35" ht="18.75" customHeight="1">
      <c r="A81" s="3"/>
      <c r="B81" s="3"/>
      <c r="C81" s="9"/>
      <c r="D81" s="9"/>
      <c r="E81" s="9"/>
      <c r="F81" s="9"/>
      <c r="G81" s="3"/>
      <c r="H81" s="3"/>
      <c r="I81" s="3"/>
      <c r="J81" s="3"/>
      <c r="K81" s="9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:35" ht="18.75" customHeight="1">
      <c r="A82" s="3"/>
      <c r="B82" s="3"/>
      <c r="C82" s="9"/>
      <c r="D82" s="9"/>
      <c r="E82" s="9"/>
      <c r="F82" s="9"/>
      <c r="G82" s="3"/>
      <c r="H82" s="3"/>
      <c r="I82" s="3"/>
      <c r="J82" s="3"/>
      <c r="K82" s="9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:35" ht="18.75" customHeight="1">
      <c r="A83" s="3"/>
      <c r="B83" s="3"/>
      <c r="C83" s="9"/>
      <c r="D83" s="9"/>
      <c r="E83" s="9"/>
      <c r="F83" s="9"/>
      <c r="G83" s="3"/>
      <c r="H83" s="3"/>
      <c r="I83" s="3"/>
      <c r="J83" s="3"/>
      <c r="K83" s="9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</row>
    <row r="84" spans="1:35" ht="18.75" customHeight="1">
      <c r="A84" s="3"/>
      <c r="B84" s="3"/>
      <c r="C84" s="9"/>
      <c r="D84" s="9"/>
      <c r="E84" s="9"/>
      <c r="F84" s="9"/>
      <c r="G84" s="3"/>
      <c r="H84" s="3"/>
      <c r="I84" s="3"/>
      <c r="J84" s="3"/>
      <c r="K84" s="9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1:35" ht="18.75" customHeight="1">
      <c r="A85" s="3"/>
      <c r="B85" s="3"/>
      <c r="C85" s="9"/>
      <c r="D85" s="9"/>
      <c r="E85" s="9"/>
      <c r="F85" s="9"/>
      <c r="G85" s="3"/>
      <c r="H85" s="3"/>
      <c r="I85" s="3"/>
      <c r="J85" s="3"/>
      <c r="K85" s="9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:35" ht="18.75" customHeight="1">
      <c r="A86" s="3"/>
      <c r="B86" s="3"/>
      <c r="C86" s="9"/>
      <c r="D86" s="9"/>
      <c r="E86" s="9"/>
      <c r="F86" s="9"/>
      <c r="G86" s="3"/>
      <c r="H86" s="3"/>
      <c r="I86" s="3"/>
      <c r="J86" s="3"/>
      <c r="K86" s="9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</row>
    <row r="87" spans="1:35" ht="18.75" customHeight="1">
      <c r="A87" s="3"/>
      <c r="B87" s="3"/>
      <c r="C87" s="9"/>
      <c r="D87" s="9"/>
      <c r="E87" s="9"/>
      <c r="F87" s="9"/>
      <c r="G87" s="3"/>
      <c r="H87" s="3"/>
      <c r="I87" s="3"/>
      <c r="J87" s="3"/>
      <c r="K87" s="9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1:35" ht="18.75" customHeight="1">
      <c r="A88" s="3"/>
      <c r="B88" s="3"/>
      <c r="C88" s="9"/>
      <c r="D88" s="9"/>
      <c r="E88" s="9"/>
      <c r="F88" s="9"/>
      <c r="G88" s="3"/>
      <c r="H88" s="3"/>
      <c r="I88" s="3"/>
      <c r="J88" s="3"/>
      <c r="K88" s="9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:35" ht="18.75" customHeight="1">
      <c r="A89" s="3"/>
      <c r="B89" s="3"/>
      <c r="C89" s="9"/>
      <c r="D89" s="9"/>
      <c r="E89" s="9"/>
      <c r="F89" s="9"/>
      <c r="G89" s="3"/>
      <c r="H89" s="3"/>
      <c r="I89" s="3"/>
      <c r="J89" s="3"/>
      <c r="K89" s="9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</row>
    <row r="90" spans="1:35" ht="18.75" customHeight="1">
      <c r="A90" s="3"/>
      <c r="B90" s="3"/>
      <c r="C90" s="9"/>
      <c r="D90" s="9"/>
      <c r="E90" s="9"/>
      <c r="F90" s="9"/>
      <c r="G90" s="3"/>
      <c r="H90" s="3"/>
      <c r="I90" s="3"/>
      <c r="J90" s="3"/>
      <c r="K90" s="9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:35" ht="18.75" customHeight="1">
      <c r="A91" s="3"/>
      <c r="B91" s="3"/>
      <c r="C91" s="9"/>
      <c r="D91" s="9"/>
      <c r="E91" s="9"/>
      <c r="F91" s="9"/>
      <c r="G91" s="3"/>
      <c r="H91" s="3"/>
      <c r="I91" s="3"/>
      <c r="J91" s="3"/>
      <c r="K91" s="9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:35" ht="18.75" customHeight="1">
      <c r="A92" s="3"/>
      <c r="B92" s="3"/>
      <c r="C92" s="9"/>
      <c r="D92" s="9"/>
      <c r="E92" s="9"/>
      <c r="F92" s="9"/>
      <c r="G92" s="3"/>
      <c r="H92" s="3"/>
      <c r="I92" s="3"/>
      <c r="J92" s="3"/>
      <c r="K92" s="9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</row>
    <row r="93" spans="1:35" ht="18.75" customHeight="1">
      <c r="A93" s="3"/>
      <c r="B93" s="3"/>
      <c r="C93" s="9"/>
      <c r="D93" s="9"/>
      <c r="E93" s="9"/>
      <c r="F93" s="9"/>
      <c r="G93" s="3"/>
      <c r="H93" s="3"/>
      <c r="I93" s="3"/>
      <c r="J93" s="3"/>
      <c r="K93" s="9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1:35" ht="18.75" customHeight="1">
      <c r="A94" s="3"/>
      <c r="B94" s="3"/>
      <c r="C94" s="9"/>
      <c r="D94" s="9"/>
      <c r="E94" s="9"/>
      <c r="F94" s="9"/>
      <c r="G94" s="3"/>
      <c r="H94" s="3"/>
      <c r="I94" s="3"/>
      <c r="J94" s="3"/>
      <c r="K94" s="9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:35" ht="18.75" customHeight="1">
      <c r="A95" s="3"/>
      <c r="B95" s="3"/>
      <c r="C95" s="9"/>
      <c r="D95" s="9"/>
      <c r="E95" s="9"/>
      <c r="F95" s="9"/>
      <c r="G95" s="3"/>
      <c r="H95" s="3"/>
      <c r="I95" s="3"/>
      <c r="J95" s="3"/>
      <c r="K95" s="9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</row>
    <row r="96" spans="1:35" ht="18.75" customHeight="1">
      <c r="A96" s="3"/>
      <c r="B96" s="3"/>
      <c r="C96" s="9"/>
      <c r="D96" s="9"/>
      <c r="E96" s="9"/>
      <c r="F96" s="9"/>
      <c r="G96" s="3"/>
      <c r="H96" s="3"/>
      <c r="I96" s="3"/>
      <c r="J96" s="3"/>
      <c r="K96" s="9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:35" ht="18.75" customHeight="1">
      <c r="A97" s="3"/>
      <c r="B97" s="3"/>
      <c r="C97" s="9"/>
      <c r="D97" s="9"/>
      <c r="E97" s="9"/>
      <c r="F97" s="9"/>
      <c r="G97" s="3"/>
      <c r="H97" s="3"/>
      <c r="I97" s="3"/>
      <c r="J97" s="3"/>
      <c r="K97" s="9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1:35" ht="18.75" customHeight="1">
      <c r="A98" s="3"/>
      <c r="B98" s="3"/>
      <c r="C98" s="9"/>
      <c r="D98" s="9"/>
      <c r="E98" s="9"/>
      <c r="F98" s="9"/>
      <c r="G98" s="3"/>
      <c r="H98" s="3"/>
      <c r="I98" s="3"/>
      <c r="J98" s="3"/>
      <c r="K98" s="9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</row>
    <row r="99" spans="1:35" ht="18.75" customHeight="1">
      <c r="A99" s="3"/>
      <c r="B99" s="3"/>
      <c r="C99" s="9"/>
      <c r="D99" s="9"/>
      <c r="E99" s="9"/>
      <c r="F99" s="9"/>
      <c r="G99" s="3"/>
      <c r="H99" s="3"/>
      <c r="I99" s="3"/>
      <c r="J99" s="3"/>
      <c r="K99" s="9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:35" ht="18.75" customHeight="1">
      <c r="A100" s="3"/>
      <c r="B100" s="3"/>
      <c r="C100" s="9"/>
      <c r="D100" s="9"/>
      <c r="E100" s="9"/>
      <c r="F100" s="9"/>
      <c r="G100" s="3"/>
      <c r="H100" s="3"/>
      <c r="I100" s="3"/>
      <c r="J100" s="3"/>
      <c r="K100" s="9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:35" ht="18.75" customHeight="1">
      <c r="A101" s="3"/>
      <c r="B101" s="3"/>
      <c r="C101" s="9"/>
      <c r="D101" s="9"/>
      <c r="E101" s="9"/>
      <c r="F101" s="9"/>
      <c r="G101" s="3"/>
      <c r="H101" s="3"/>
      <c r="I101" s="3"/>
      <c r="J101" s="3"/>
      <c r="K101" s="9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 ht="18.75" customHeight="1">
      <c r="A102" s="3"/>
      <c r="B102" s="3"/>
      <c r="C102" s="9"/>
      <c r="D102" s="9"/>
      <c r="E102" s="9"/>
      <c r="F102" s="9"/>
      <c r="G102" s="3"/>
      <c r="H102" s="3"/>
      <c r="I102" s="3"/>
      <c r="J102" s="3"/>
      <c r="K102" s="9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1:35" ht="18.75" customHeight="1">
      <c r="A103" s="3"/>
      <c r="B103" s="3"/>
      <c r="C103" s="9"/>
      <c r="D103" s="9"/>
      <c r="E103" s="9"/>
      <c r="F103" s="9"/>
      <c r="G103" s="3"/>
      <c r="H103" s="3"/>
      <c r="I103" s="3"/>
      <c r="J103" s="3"/>
      <c r="K103" s="9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35" ht="18.75" customHeight="1">
      <c r="A104" s="3"/>
      <c r="B104" s="3"/>
      <c r="C104" s="9"/>
      <c r="D104" s="9"/>
      <c r="E104" s="9"/>
      <c r="F104" s="9"/>
      <c r="G104" s="3"/>
      <c r="H104" s="3"/>
      <c r="I104" s="3"/>
      <c r="J104" s="3"/>
      <c r="K104" s="9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35" ht="18.75" customHeight="1">
      <c r="A105" s="3"/>
      <c r="B105" s="3"/>
      <c r="C105" s="9"/>
      <c r="D105" s="9"/>
      <c r="E105" s="9"/>
      <c r="F105" s="9"/>
      <c r="G105" s="3"/>
      <c r="H105" s="3"/>
      <c r="I105" s="3"/>
      <c r="J105" s="3"/>
      <c r="K105" s="9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ht="18.75" customHeight="1">
      <c r="A106" s="3"/>
      <c r="B106" s="3"/>
      <c r="C106" s="9"/>
      <c r="D106" s="9"/>
      <c r="E106" s="9"/>
      <c r="F106" s="9"/>
      <c r="G106" s="3"/>
      <c r="H106" s="3"/>
      <c r="I106" s="3"/>
      <c r="J106" s="3"/>
      <c r="K106" s="9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:35" ht="18.75" customHeight="1">
      <c r="A107" s="3"/>
      <c r="B107" s="3"/>
      <c r="C107" s="9"/>
      <c r="D107" s="9"/>
      <c r="E107" s="9"/>
      <c r="F107" s="9"/>
      <c r="G107" s="3"/>
      <c r="H107" s="3"/>
      <c r="I107" s="3"/>
      <c r="J107" s="3"/>
      <c r="K107" s="9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ht="18.75" customHeight="1">
      <c r="A108" s="3"/>
      <c r="B108" s="3"/>
      <c r="C108" s="9"/>
      <c r="D108" s="9"/>
      <c r="E108" s="9"/>
      <c r="F108" s="9"/>
      <c r="G108" s="3"/>
      <c r="H108" s="3"/>
      <c r="I108" s="3"/>
      <c r="J108" s="3"/>
      <c r="K108" s="9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1:35" ht="18.75" customHeight="1">
      <c r="A109" s="3"/>
      <c r="B109" s="3"/>
      <c r="C109" s="9"/>
      <c r="D109" s="9"/>
      <c r="E109" s="9"/>
      <c r="F109" s="9"/>
      <c r="G109" s="3"/>
      <c r="H109" s="3"/>
      <c r="I109" s="3"/>
      <c r="J109" s="3"/>
      <c r="K109" s="9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:35" ht="18.75" customHeight="1">
      <c r="A110" s="3"/>
      <c r="B110" s="3"/>
      <c r="C110" s="9"/>
      <c r="D110" s="9"/>
      <c r="E110" s="9"/>
      <c r="F110" s="9"/>
      <c r="G110" s="3"/>
      <c r="H110" s="3"/>
      <c r="I110" s="3"/>
      <c r="J110" s="3"/>
      <c r="K110" s="9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:35" ht="18.75" customHeight="1">
      <c r="A111" s="3"/>
      <c r="B111" s="3"/>
      <c r="C111" s="9"/>
      <c r="D111" s="9"/>
      <c r="E111" s="9"/>
      <c r="F111" s="9"/>
      <c r="G111" s="3"/>
      <c r="H111" s="3"/>
      <c r="I111" s="3"/>
      <c r="J111" s="3"/>
      <c r="K111" s="9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ht="18.75" customHeight="1">
      <c r="A112" s="3"/>
      <c r="B112" s="3"/>
      <c r="C112" s="9"/>
      <c r="D112" s="9"/>
      <c r="E112" s="9"/>
      <c r="F112" s="9"/>
      <c r="G112" s="3"/>
      <c r="H112" s="3"/>
      <c r="I112" s="3"/>
      <c r="J112" s="3"/>
      <c r="K112" s="9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:35" ht="18.75" customHeight="1">
      <c r="A113" s="3"/>
      <c r="B113" s="3"/>
      <c r="C113" s="9"/>
      <c r="D113" s="9"/>
      <c r="E113" s="9"/>
      <c r="F113" s="9"/>
      <c r="G113" s="3"/>
      <c r="H113" s="3"/>
      <c r="I113" s="3"/>
      <c r="J113" s="3"/>
      <c r="K113" s="9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:35" ht="18.75" customHeight="1">
      <c r="A114" s="3"/>
      <c r="B114" s="3"/>
      <c r="C114" s="9"/>
      <c r="D114" s="9"/>
      <c r="E114" s="9"/>
      <c r="F114" s="9"/>
      <c r="G114" s="3"/>
      <c r="H114" s="3"/>
      <c r="I114" s="3"/>
      <c r="J114" s="3"/>
      <c r="K114" s="9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1:35" ht="18.75" customHeight="1">
      <c r="A115" s="3"/>
      <c r="B115" s="3"/>
      <c r="C115" s="9"/>
      <c r="D115" s="9"/>
      <c r="E115" s="9"/>
      <c r="F115" s="9"/>
      <c r="G115" s="3"/>
      <c r="H115" s="3"/>
      <c r="I115" s="3"/>
      <c r="J115" s="3"/>
      <c r="K115" s="9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:35" ht="18.75" customHeight="1">
      <c r="A116" s="3"/>
      <c r="B116" s="3"/>
      <c r="C116" s="9"/>
      <c r="D116" s="9"/>
      <c r="E116" s="9"/>
      <c r="F116" s="9"/>
      <c r="G116" s="3"/>
      <c r="H116" s="3"/>
      <c r="I116" s="3"/>
      <c r="J116" s="3"/>
      <c r="K116" s="9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:35" ht="18.75" customHeight="1">
      <c r="A117" s="3"/>
      <c r="B117" s="3"/>
      <c r="C117" s="9"/>
      <c r="D117" s="9"/>
      <c r="E117" s="9"/>
      <c r="F117" s="9"/>
      <c r="G117" s="3"/>
      <c r="H117" s="3"/>
      <c r="I117" s="3"/>
      <c r="J117" s="3"/>
      <c r="K117" s="9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1:35" ht="18.75" customHeight="1">
      <c r="A118" s="3"/>
      <c r="B118" s="3"/>
      <c r="C118" s="9"/>
      <c r="D118" s="9"/>
      <c r="E118" s="9"/>
      <c r="F118" s="9"/>
      <c r="G118" s="3"/>
      <c r="H118" s="3"/>
      <c r="I118" s="3"/>
      <c r="J118" s="3"/>
      <c r="K118" s="9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:35" ht="18.75" customHeight="1">
      <c r="A119" s="3"/>
      <c r="B119" s="3"/>
      <c r="C119" s="9"/>
      <c r="D119" s="9"/>
      <c r="E119" s="9"/>
      <c r="F119" s="9"/>
      <c r="G119" s="3"/>
      <c r="H119" s="3"/>
      <c r="I119" s="3"/>
      <c r="J119" s="3"/>
      <c r="K119" s="9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:35" ht="18.75" customHeight="1">
      <c r="A120" s="3"/>
      <c r="B120" s="3"/>
      <c r="C120" s="9"/>
      <c r="D120" s="9"/>
      <c r="E120" s="9"/>
      <c r="F120" s="9"/>
      <c r="G120" s="3"/>
      <c r="H120" s="3"/>
      <c r="I120" s="3"/>
      <c r="J120" s="3"/>
      <c r="K120" s="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1:35" ht="18.75" customHeight="1">
      <c r="A121" s="3"/>
      <c r="B121" s="3"/>
      <c r="C121" s="9"/>
      <c r="D121" s="9"/>
      <c r="E121" s="9"/>
      <c r="F121" s="9"/>
      <c r="G121" s="3"/>
      <c r="H121" s="3"/>
      <c r="I121" s="3"/>
      <c r="J121" s="3"/>
      <c r="K121" s="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:35" ht="18.75" customHeight="1">
      <c r="A122" s="3"/>
      <c r="B122" s="3"/>
      <c r="C122" s="9"/>
      <c r="D122" s="9"/>
      <c r="E122" s="9"/>
      <c r="F122" s="9"/>
      <c r="G122" s="3"/>
      <c r="H122" s="3"/>
      <c r="I122" s="3"/>
      <c r="J122" s="3"/>
      <c r="K122" s="9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:35" ht="18.75" customHeight="1">
      <c r="A123" s="3"/>
      <c r="B123" s="3"/>
      <c r="C123" s="9"/>
      <c r="D123" s="9"/>
      <c r="E123" s="9"/>
      <c r="F123" s="9"/>
      <c r="G123" s="3"/>
      <c r="H123" s="3"/>
      <c r="I123" s="3"/>
      <c r="J123" s="3"/>
      <c r="K123" s="9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1:35" ht="18.75" customHeight="1">
      <c r="A124" s="3"/>
      <c r="B124" s="3"/>
      <c r="C124" s="9"/>
      <c r="D124" s="9"/>
      <c r="E124" s="9"/>
      <c r="F124" s="9"/>
      <c r="G124" s="3"/>
      <c r="H124" s="3"/>
      <c r="I124" s="3"/>
      <c r="J124" s="3"/>
      <c r="K124" s="9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:35" ht="18.75" customHeight="1">
      <c r="A125" s="3"/>
      <c r="B125" s="3"/>
      <c r="C125" s="9"/>
      <c r="D125" s="9"/>
      <c r="E125" s="9"/>
      <c r="F125" s="9"/>
      <c r="G125" s="3"/>
      <c r="H125" s="3"/>
      <c r="I125" s="3"/>
      <c r="J125" s="3"/>
      <c r="K125" s="9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:35" ht="18.75" customHeight="1">
      <c r="A126" s="3"/>
      <c r="B126" s="3"/>
      <c r="C126" s="9"/>
      <c r="D126" s="9"/>
      <c r="E126" s="9"/>
      <c r="F126" s="9"/>
      <c r="G126" s="3"/>
      <c r="H126" s="3"/>
      <c r="I126" s="3"/>
      <c r="J126" s="3"/>
      <c r="K126" s="9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1:35" ht="18.75" customHeight="1">
      <c r="A127" s="3"/>
      <c r="B127" s="3"/>
      <c r="C127" s="9"/>
      <c r="D127" s="9"/>
      <c r="E127" s="9"/>
      <c r="F127" s="9"/>
      <c r="G127" s="3"/>
      <c r="H127" s="3"/>
      <c r="I127" s="3"/>
      <c r="J127" s="3"/>
      <c r="K127" s="9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:35" ht="18.75" customHeight="1">
      <c r="A128" s="3"/>
      <c r="B128" s="3"/>
      <c r="C128" s="9"/>
      <c r="D128" s="9"/>
      <c r="E128" s="9"/>
      <c r="F128" s="9"/>
      <c r="G128" s="3"/>
      <c r="H128" s="3"/>
      <c r="I128" s="3"/>
      <c r="J128" s="3"/>
      <c r="K128" s="9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1:35" ht="18.75" customHeight="1">
      <c r="A129" s="3"/>
      <c r="B129" s="3"/>
      <c r="C129" s="9"/>
      <c r="D129" s="9"/>
      <c r="E129" s="9"/>
      <c r="F129" s="9"/>
      <c r="G129" s="3"/>
      <c r="H129" s="3"/>
      <c r="I129" s="3"/>
      <c r="J129" s="3"/>
      <c r="K129" s="9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1:35" ht="18.75" customHeight="1">
      <c r="A130" s="3"/>
      <c r="B130" s="3"/>
      <c r="C130" s="9"/>
      <c r="D130" s="9"/>
      <c r="E130" s="9"/>
      <c r="F130" s="9"/>
      <c r="G130" s="3"/>
      <c r="H130" s="3"/>
      <c r="I130" s="3"/>
      <c r="J130" s="3"/>
      <c r="K130" s="9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1:35" ht="18.75" customHeight="1">
      <c r="A131" s="3"/>
      <c r="B131" s="3"/>
      <c r="C131" s="9"/>
      <c r="D131" s="9"/>
      <c r="E131" s="9"/>
      <c r="F131" s="9"/>
      <c r="G131" s="3"/>
      <c r="H131" s="3"/>
      <c r="I131" s="3"/>
      <c r="J131" s="3"/>
      <c r="K131" s="9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1:35" ht="18.75" customHeight="1">
      <c r="A132" s="3"/>
      <c r="B132" s="3"/>
      <c r="C132" s="9"/>
      <c r="D132" s="9"/>
      <c r="E132" s="9"/>
      <c r="F132" s="9"/>
      <c r="G132" s="3"/>
      <c r="H132" s="3"/>
      <c r="I132" s="3"/>
      <c r="J132" s="3"/>
      <c r="K132" s="9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1:35" ht="18.75" customHeight="1">
      <c r="A133" s="3"/>
      <c r="B133" s="3"/>
      <c r="C133" s="9"/>
      <c r="D133" s="9"/>
      <c r="E133" s="9"/>
      <c r="F133" s="9"/>
      <c r="G133" s="3"/>
      <c r="H133" s="3"/>
      <c r="I133" s="3"/>
      <c r="J133" s="3"/>
      <c r="K133" s="9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1:35" ht="18.75" customHeight="1">
      <c r="A134" s="3"/>
      <c r="B134" s="3"/>
      <c r="C134" s="9"/>
      <c r="D134" s="9"/>
      <c r="E134" s="9"/>
      <c r="F134" s="9"/>
      <c r="G134" s="3"/>
      <c r="H134" s="3"/>
      <c r="I134" s="3"/>
      <c r="J134" s="3"/>
      <c r="K134" s="9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1:35" ht="18.75" customHeight="1">
      <c r="A135" s="3"/>
      <c r="B135" s="3"/>
      <c r="C135" s="9"/>
      <c r="D135" s="9"/>
      <c r="E135" s="9"/>
      <c r="F135" s="9"/>
      <c r="G135" s="3"/>
      <c r="H135" s="3"/>
      <c r="I135" s="3"/>
      <c r="J135" s="3"/>
      <c r="K135" s="9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1:35" ht="18.75" customHeight="1">
      <c r="A136" s="3"/>
      <c r="B136" s="3"/>
      <c r="C136" s="9"/>
      <c r="D136" s="9"/>
      <c r="E136" s="9"/>
      <c r="F136" s="9"/>
      <c r="G136" s="3"/>
      <c r="H136" s="3"/>
      <c r="I136" s="3"/>
      <c r="J136" s="3"/>
      <c r="K136" s="9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1:35" ht="18.75" customHeight="1">
      <c r="A137" s="3"/>
      <c r="B137" s="3"/>
      <c r="C137" s="9"/>
      <c r="D137" s="9"/>
      <c r="E137" s="9"/>
      <c r="F137" s="9"/>
      <c r="G137" s="3"/>
      <c r="H137" s="3"/>
      <c r="I137" s="3"/>
      <c r="J137" s="3"/>
      <c r="K137" s="9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1:35" ht="18.75" customHeight="1">
      <c r="A138" s="3"/>
      <c r="B138" s="3"/>
      <c r="C138" s="9"/>
      <c r="D138" s="9"/>
      <c r="E138" s="9"/>
      <c r="F138" s="9"/>
      <c r="G138" s="3"/>
      <c r="H138" s="3"/>
      <c r="I138" s="3"/>
      <c r="J138" s="3"/>
      <c r="K138" s="9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1:35" ht="18.75" customHeight="1">
      <c r="A139" s="3"/>
      <c r="B139" s="3"/>
      <c r="C139" s="9"/>
      <c r="D139" s="9"/>
      <c r="E139" s="9"/>
      <c r="F139" s="9"/>
      <c r="G139" s="3"/>
      <c r="H139" s="3"/>
      <c r="I139" s="3"/>
      <c r="J139" s="3"/>
      <c r="K139" s="9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1:35" ht="18.75" customHeight="1">
      <c r="A140" s="3"/>
      <c r="B140" s="3"/>
      <c r="C140" s="9"/>
      <c r="D140" s="9"/>
      <c r="E140" s="9"/>
      <c r="F140" s="9"/>
      <c r="G140" s="3"/>
      <c r="H140" s="3"/>
      <c r="I140" s="3"/>
      <c r="J140" s="3"/>
      <c r="K140" s="9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1:35" ht="18.75" customHeight="1">
      <c r="A141" s="3"/>
      <c r="B141" s="3"/>
      <c r="C141" s="9"/>
      <c r="D141" s="9"/>
      <c r="E141" s="9"/>
      <c r="F141" s="9"/>
      <c r="G141" s="3"/>
      <c r="H141" s="3"/>
      <c r="I141" s="3"/>
      <c r="J141" s="3"/>
      <c r="K141" s="9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1:35" ht="18.75" customHeight="1">
      <c r="A142" s="3"/>
      <c r="B142" s="3"/>
      <c r="C142" s="9"/>
      <c r="D142" s="9"/>
      <c r="E142" s="9"/>
      <c r="F142" s="9"/>
      <c r="G142" s="3"/>
      <c r="H142" s="3"/>
      <c r="I142" s="3"/>
      <c r="J142" s="3"/>
      <c r="K142" s="9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1:35" ht="18.75" customHeight="1">
      <c r="A143" s="3"/>
      <c r="B143" s="3"/>
      <c r="C143" s="9"/>
      <c r="D143" s="9"/>
      <c r="E143" s="9"/>
      <c r="F143" s="9"/>
      <c r="G143" s="3"/>
      <c r="H143" s="3"/>
      <c r="I143" s="3"/>
      <c r="J143" s="3"/>
      <c r="K143" s="9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1:35" ht="18.75" customHeight="1">
      <c r="A144" s="3"/>
      <c r="B144" s="3"/>
      <c r="C144" s="9"/>
      <c r="D144" s="9"/>
      <c r="E144" s="9"/>
      <c r="F144" s="9"/>
      <c r="G144" s="3"/>
      <c r="H144" s="3"/>
      <c r="I144" s="3"/>
      <c r="J144" s="3"/>
      <c r="K144" s="9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1:35" ht="18.75" customHeight="1">
      <c r="A145" s="3"/>
      <c r="B145" s="3"/>
      <c r="C145" s="9"/>
      <c r="D145" s="9"/>
      <c r="E145" s="9"/>
      <c r="F145" s="9"/>
      <c r="G145" s="3"/>
      <c r="H145" s="3"/>
      <c r="I145" s="3"/>
      <c r="J145" s="3"/>
      <c r="K145" s="9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1:35" ht="18.75" customHeight="1">
      <c r="A146" s="3"/>
      <c r="B146" s="3"/>
      <c r="C146" s="9"/>
      <c r="D146" s="9"/>
      <c r="E146" s="9"/>
      <c r="F146" s="9"/>
      <c r="G146" s="3"/>
      <c r="H146" s="3"/>
      <c r="I146" s="3"/>
      <c r="J146" s="3"/>
      <c r="K146" s="9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1:35" ht="18.75" customHeight="1">
      <c r="A147" s="3"/>
      <c r="B147" s="3"/>
      <c r="C147" s="9"/>
      <c r="D147" s="9"/>
      <c r="E147" s="9"/>
      <c r="F147" s="9"/>
      <c r="G147" s="3"/>
      <c r="H147" s="3"/>
      <c r="I147" s="3"/>
      <c r="J147" s="3"/>
      <c r="K147" s="9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1:35" ht="18.75" customHeight="1">
      <c r="A148" s="3"/>
      <c r="B148" s="3"/>
      <c r="C148" s="9"/>
      <c r="D148" s="9"/>
      <c r="E148" s="9"/>
      <c r="F148" s="9"/>
      <c r="G148" s="3"/>
      <c r="H148" s="3"/>
      <c r="I148" s="3"/>
      <c r="J148" s="3"/>
      <c r="K148" s="9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1:35" ht="18.75" customHeight="1">
      <c r="A149" s="3"/>
      <c r="B149" s="3"/>
      <c r="C149" s="9"/>
      <c r="D149" s="9"/>
      <c r="E149" s="9"/>
      <c r="F149" s="9"/>
      <c r="G149" s="3"/>
      <c r="H149" s="3"/>
      <c r="I149" s="3"/>
      <c r="J149" s="3"/>
      <c r="K149" s="9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1:35" ht="18.75" customHeight="1">
      <c r="A150" s="3"/>
      <c r="B150" s="3"/>
      <c r="C150" s="9"/>
      <c r="D150" s="9"/>
      <c r="E150" s="9"/>
      <c r="F150" s="9"/>
      <c r="G150" s="3"/>
      <c r="H150" s="3"/>
      <c r="I150" s="3"/>
      <c r="J150" s="3"/>
      <c r="K150" s="9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1:35" ht="18.75" customHeight="1">
      <c r="A151" s="3"/>
      <c r="B151" s="3"/>
      <c r="C151" s="9"/>
      <c r="D151" s="9"/>
      <c r="E151" s="9"/>
      <c r="F151" s="9"/>
      <c r="G151" s="3"/>
      <c r="H151" s="3"/>
      <c r="I151" s="3"/>
      <c r="J151" s="3"/>
      <c r="K151" s="9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1:35" ht="18.75" customHeight="1">
      <c r="A152" s="3"/>
      <c r="B152" s="3"/>
      <c r="C152" s="9"/>
      <c r="D152" s="9"/>
      <c r="E152" s="9"/>
      <c r="F152" s="9"/>
      <c r="G152" s="3"/>
      <c r="H152" s="3"/>
      <c r="I152" s="3"/>
      <c r="J152" s="3"/>
      <c r="K152" s="9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1:35" ht="18.75" customHeight="1">
      <c r="A153" s="3"/>
      <c r="B153" s="3"/>
      <c r="C153" s="9"/>
      <c r="D153" s="9"/>
      <c r="E153" s="9"/>
      <c r="F153" s="9"/>
      <c r="G153" s="3"/>
      <c r="H153" s="3"/>
      <c r="I153" s="3"/>
      <c r="J153" s="3"/>
      <c r="K153" s="9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1:35" ht="18.75" customHeight="1">
      <c r="A154" s="3"/>
      <c r="B154" s="3"/>
      <c r="C154" s="9"/>
      <c r="D154" s="9"/>
      <c r="E154" s="9"/>
      <c r="F154" s="9"/>
      <c r="G154" s="3"/>
      <c r="H154" s="3"/>
      <c r="I154" s="3"/>
      <c r="J154" s="3"/>
      <c r="K154" s="9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1:35" ht="18.75" customHeight="1">
      <c r="A155" s="3"/>
      <c r="B155" s="3"/>
      <c r="C155" s="9"/>
      <c r="D155" s="9"/>
      <c r="E155" s="9"/>
      <c r="F155" s="9"/>
      <c r="G155" s="3"/>
      <c r="H155" s="3"/>
      <c r="I155" s="3"/>
      <c r="J155" s="3"/>
      <c r="K155" s="9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1:35" ht="18.75" customHeight="1">
      <c r="A156" s="3"/>
      <c r="B156" s="3"/>
      <c r="C156" s="9"/>
      <c r="D156" s="9"/>
      <c r="E156" s="9"/>
      <c r="F156" s="9"/>
      <c r="G156" s="3"/>
      <c r="H156" s="3"/>
      <c r="I156" s="3"/>
      <c r="J156" s="3"/>
      <c r="K156" s="9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1:35" ht="18.75" customHeight="1">
      <c r="A157" s="3"/>
      <c r="B157" s="3"/>
      <c r="C157" s="9"/>
      <c r="D157" s="9"/>
      <c r="E157" s="9"/>
      <c r="F157" s="9"/>
      <c r="G157" s="3"/>
      <c r="H157" s="3"/>
      <c r="I157" s="3"/>
      <c r="J157" s="3"/>
      <c r="K157" s="9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1:35" ht="18.75" customHeight="1">
      <c r="A158" s="3"/>
      <c r="B158" s="3"/>
      <c r="C158" s="9"/>
      <c r="D158" s="9"/>
      <c r="E158" s="9"/>
      <c r="F158" s="9"/>
      <c r="G158" s="3"/>
      <c r="H158" s="3"/>
      <c r="I158" s="3"/>
      <c r="J158" s="3"/>
      <c r="K158" s="9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1:35" ht="18.75" customHeight="1">
      <c r="A159" s="3"/>
      <c r="B159" s="3"/>
      <c r="C159" s="9"/>
      <c r="D159" s="9"/>
      <c r="E159" s="9"/>
      <c r="F159" s="9"/>
      <c r="G159" s="3"/>
      <c r="H159" s="3"/>
      <c r="I159" s="3"/>
      <c r="J159" s="3"/>
      <c r="K159" s="9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1:35" ht="18.75" customHeight="1">
      <c r="A160" s="3"/>
      <c r="B160" s="3"/>
      <c r="C160" s="9"/>
      <c r="D160" s="9"/>
      <c r="E160" s="9"/>
      <c r="F160" s="9"/>
      <c r="G160" s="3"/>
      <c r="H160" s="3"/>
      <c r="I160" s="3"/>
      <c r="J160" s="3"/>
      <c r="K160" s="9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1:35" ht="18.75" customHeight="1">
      <c r="A161" s="3"/>
      <c r="B161" s="3"/>
      <c r="C161" s="9"/>
      <c r="D161" s="9"/>
      <c r="E161" s="9"/>
      <c r="F161" s="9"/>
      <c r="G161" s="3"/>
      <c r="H161" s="3"/>
      <c r="I161" s="3"/>
      <c r="J161" s="3"/>
      <c r="K161" s="9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1:35" ht="18.75" customHeight="1">
      <c r="A162" s="3"/>
      <c r="B162" s="3"/>
      <c r="C162" s="9"/>
      <c r="D162" s="9"/>
      <c r="E162" s="9"/>
      <c r="F162" s="9"/>
      <c r="G162" s="3"/>
      <c r="H162" s="3"/>
      <c r="I162" s="3"/>
      <c r="J162" s="3"/>
      <c r="K162" s="9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1:35" ht="18.75" customHeight="1">
      <c r="A163" s="3"/>
      <c r="B163" s="3"/>
      <c r="C163" s="9"/>
      <c r="D163" s="9"/>
      <c r="E163" s="9"/>
      <c r="F163" s="9"/>
      <c r="G163" s="3"/>
      <c r="H163" s="3"/>
      <c r="I163" s="3"/>
      <c r="J163" s="3"/>
      <c r="K163" s="9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1:35" ht="18.75" customHeight="1">
      <c r="A164" s="3"/>
      <c r="B164" s="3"/>
      <c r="C164" s="9"/>
      <c r="D164" s="9"/>
      <c r="E164" s="9"/>
      <c r="F164" s="9"/>
      <c r="G164" s="3"/>
      <c r="H164" s="3"/>
      <c r="I164" s="3"/>
      <c r="J164" s="3"/>
      <c r="K164" s="9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1:35" ht="18.75" customHeight="1">
      <c r="A165" s="3"/>
      <c r="B165" s="3"/>
      <c r="C165" s="9"/>
      <c r="D165" s="9"/>
      <c r="E165" s="9"/>
      <c r="F165" s="9"/>
      <c r="G165" s="3"/>
      <c r="H165" s="3"/>
      <c r="I165" s="3"/>
      <c r="J165" s="3"/>
      <c r="K165" s="9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1:35" ht="18.75" customHeight="1">
      <c r="A166" s="3"/>
      <c r="B166" s="3"/>
      <c r="C166" s="9"/>
      <c r="D166" s="9"/>
      <c r="E166" s="9"/>
      <c r="F166" s="9"/>
      <c r="G166" s="3"/>
      <c r="H166" s="3"/>
      <c r="I166" s="3"/>
      <c r="J166" s="3"/>
      <c r="K166" s="9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1:35" ht="18.75" customHeight="1">
      <c r="A167" s="3"/>
      <c r="B167" s="3"/>
      <c r="C167" s="9"/>
      <c r="D167" s="9"/>
      <c r="E167" s="9"/>
      <c r="F167" s="9"/>
      <c r="G167" s="3"/>
      <c r="H167" s="3"/>
      <c r="I167" s="3"/>
      <c r="J167" s="3"/>
      <c r="K167" s="9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1:35" ht="18.75" customHeight="1">
      <c r="A168" s="3"/>
      <c r="B168" s="3"/>
      <c r="C168" s="9"/>
      <c r="D168" s="9"/>
      <c r="E168" s="9"/>
      <c r="F168" s="9"/>
      <c r="G168" s="3"/>
      <c r="H168" s="3"/>
      <c r="I168" s="3"/>
      <c r="J168" s="3"/>
      <c r="K168" s="9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1:35" ht="18.75" customHeight="1">
      <c r="A169" s="3"/>
      <c r="B169" s="3"/>
      <c r="C169" s="9"/>
      <c r="D169" s="9"/>
      <c r="E169" s="9"/>
      <c r="F169" s="9"/>
      <c r="G169" s="3"/>
      <c r="H169" s="3"/>
      <c r="I169" s="3"/>
      <c r="J169" s="3"/>
      <c r="K169" s="9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1:35" ht="18.75" customHeight="1">
      <c r="A170" s="3"/>
      <c r="B170" s="3"/>
      <c r="C170" s="9"/>
      <c r="D170" s="9"/>
      <c r="E170" s="9"/>
      <c r="F170" s="9"/>
      <c r="G170" s="3"/>
      <c r="H170" s="3"/>
      <c r="I170" s="3"/>
      <c r="J170" s="3"/>
      <c r="K170" s="9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1:35" ht="18.75" customHeight="1">
      <c r="A171" s="3"/>
      <c r="B171" s="3"/>
      <c r="C171" s="9"/>
      <c r="D171" s="9"/>
      <c r="E171" s="9"/>
      <c r="F171" s="9"/>
      <c r="G171" s="3"/>
      <c r="H171" s="3"/>
      <c r="I171" s="3"/>
      <c r="J171" s="3"/>
      <c r="K171" s="9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1:35" ht="18.75" customHeight="1">
      <c r="A172" s="3"/>
      <c r="B172" s="3"/>
      <c r="C172" s="9"/>
      <c r="D172" s="9"/>
      <c r="E172" s="9"/>
      <c r="F172" s="9"/>
      <c r="G172" s="3"/>
      <c r="H172" s="3"/>
      <c r="I172" s="3"/>
      <c r="J172" s="3"/>
      <c r="K172" s="9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1:35" ht="18.75" customHeight="1">
      <c r="A173" s="3"/>
      <c r="B173" s="3"/>
      <c r="C173" s="9"/>
      <c r="D173" s="9"/>
      <c r="E173" s="9"/>
      <c r="F173" s="9"/>
      <c r="G173" s="3"/>
      <c r="H173" s="3"/>
      <c r="I173" s="3"/>
      <c r="J173" s="3"/>
      <c r="K173" s="9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1:35" ht="18.75" customHeight="1">
      <c r="A174" s="3"/>
      <c r="B174" s="3"/>
      <c r="C174" s="9"/>
      <c r="D174" s="9"/>
      <c r="E174" s="9"/>
      <c r="F174" s="9"/>
      <c r="G174" s="3"/>
      <c r="H174" s="3"/>
      <c r="I174" s="3"/>
      <c r="J174" s="3"/>
      <c r="K174" s="9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1:35" ht="18.75" customHeight="1">
      <c r="A175" s="3"/>
      <c r="B175" s="3"/>
      <c r="C175" s="9"/>
      <c r="D175" s="9"/>
      <c r="E175" s="9"/>
      <c r="F175" s="9"/>
      <c r="G175" s="3"/>
      <c r="H175" s="3"/>
      <c r="I175" s="3"/>
      <c r="J175" s="3"/>
      <c r="K175" s="9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1:35" ht="18.75" customHeight="1">
      <c r="A176" s="3"/>
      <c r="B176" s="3"/>
      <c r="C176" s="9"/>
      <c r="D176" s="9"/>
      <c r="E176" s="9"/>
      <c r="F176" s="9"/>
      <c r="G176" s="3"/>
      <c r="H176" s="3"/>
      <c r="I176" s="3"/>
      <c r="J176" s="3"/>
      <c r="K176" s="9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1:35" ht="18.75" customHeight="1">
      <c r="A177" s="3"/>
      <c r="B177" s="3"/>
      <c r="C177" s="9"/>
      <c r="D177" s="9"/>
      <c r="E177" s="9"/>
      <c r="F177" s="9"/>
      <c r="G177" s="3"/>
      <c r="H177" s="3"/>
      <c r="I177" s="3"/>
      <c r="J177" s="3"/>
      <c r="K177" s="9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1:35" ht="18.75" customHeight="1">
      <c r="A178" s="3"/>
      <c r="B178" s="3"/>
      <c r="C178" s="9"/>
      <c r="D178" s="9"/>
      <c r="E178" s="9"/>
      <c r="F178" s="9"/>
      <c r="G178" s="3"/>
      <c r="H178" s="3"/>
      <c r="I178" s="3"/>
      <c r="J178" s="3"/>
      <c r="K178" s="9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1:35" ht="18.75" customHeight="1">
      <c r="A179" s="3"/>
      <c r="B179" s="3"/>
      <c r="C179" s="9"/>
      <c r="D179" s="9"/>
      <c r="E179" s="9"/>
      <c r="F179" s="9"/>
      <c r="G179" s="3"/>
      <c r="H179" s="3"/>
      <c r="I179" s="3"/>
      <c r="J179" s="3"/>
      <c r="K179" s="9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1:35" ht="18.75" customHeight="1">
      <c r="A180" s="3"/>
      <c r="B180" s="3"/>
      <c r="C180" s="9"/>
      <c r="D180" s="9"/>
      <c r="E180" s="9"/>
      <c r="F180" s="9"/>
      <c r="G180" s="3"/>
      <c r="H180" s="3"/>
      <c r="I180" s="3"/>
      <c r="J180" s="3"/>
      <c r="K180" s="9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1:35" ht="18.75" customHeight="1">
      <c r="A181" s="3"/>
      <c r="B181" s="3"/>
      <c r="C181" s="9"/>
      <c r="D181" s="9"/>
      <c r="E181" s="9"/>
      <c r="F181" s="9"/>
      <c r="G181" s="3"/>
      <c r="H181" s="3"/>
      <c r="I181" s="3"/>
      <c r="J181" s="3"/>
      <c r="K181" s="9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1:35" ht="18.75" customHeight="1">
      <c r="A182" s="3"/>
      <c r="B182" s="3"/>
      <c r="C182" s="9"/>
      <c r="D182" s="9"/>
      <c r="E182" s="9"/>
      <c r="F182" s="9"/>
      <c r="G182" s="3"/>
      <c r="H182" s="3"/>
      <c r="I182" s="3"/>
      <c r="J182" s="3"/>
      <c r="K182" s="9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1:35" ht="18.75" customHeight="1">
      <c r="A183" s="3"/>
      <c r="B183" s="3"/>
      <c r="C183" s="9"/>
      <c r="D183" s="9"/>
      <c r="E183" s="9"/>
      <c r="F183" s="9"/>
      <c r="G183" s="3"/>
      <c r="H183" s="3"/>
      <c r="I183" s="3"/>
      <c r="J183" s="3"/>
      <c r="K183" s="9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1:35" ht="18.75" customHeight="1">
      <c r="A184" s="3"/>
      <c r="B184" s="3"/>
      <c r="C184" s="9"/>
      <c r="D184" s="9"/>
      <c r="E184" s="9"/>
      <c r="F184" s="9"/>
      <c r="G184" s="3"/>
      <c r="H184" s="3"/>
      <c r="I184" s="3"/>
      <c r="J184" s="3"/>
      <c r="K184" s="9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1:35" ht="18.75" customHeight="1">
      <c r="A185" s="3"/>
      <c r="B185" s="3"/>
      <c r="C185" s="9"/>
      <c r="D185" s="9"/>
      <c r="E185" s="9"/>
      <c r="F185" s="9"/>
      <c r="G185" s="3"/>
      <c r="H185" s="3"/>
      <c r="I185" s="3"/>
      <c r="J185" s="3"/>
      <c r="K185" s="9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1:35" ht="18.75" customHeight="1">
      <c r="A186" s="3"/>
      <c r="B186" s="3"/>
      <c r="C186" s="9"/>
      <c r="D186" s="9"/>
      <c r="E186" s="9"/>
      <c r="F186" s="9"/>
      <c r="G186" s="3"/>
      <c r="H186" s="3"/>
      <c r="I186" s="3"/>
      <c r="J186" s="3"/>
      <c r="K186" s="9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1:35" ht="18.75" customHeight="1">
      <c r="A187" s="3"/>
      <c r="B187" s="3"/>
      <c r="C187" s="9"/>
      <c r="D187" s="9"/>
      <c r="E187" s="9"/>
      <c r="F187" s="9"/>
      <c r="G187" s="3"/>
      <c r="H187" s="3"/>
      <c r="I187" s="3"/>
      <c r="J187" s="3"/>
      <c r="K187" s="9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1:35" ht="18.75" customHeight="1">
      <c r="A188" s="3"/>
      <c r="B188" s="3"/>
      <c r="C188" s="9"/>
      <c r="D188" s="9"/>
      <c r="E188" s="9"/>
      <c r="F188" s="9"/>
      <c r="G188" s="3"/>
      <c r="H188" s="3"/>
      <c r="I188" s="3"/>
      <c r="J188" s="3"/>
      <c r="K188" s="9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1:35" ht="18.75" customHeight="1">
      <c r="A189" s="3"/>
      <c r="B189" s="3"/>
      <c r="C189" s="9"/>
      <c r="D189" s="9"/>
      <c r="E189" s="9"/>
      <c r="F189" s="9"/>
      <c r="G189" s="3"/>
      <c r="H189" s="3"/>
      <c r="I189" s="3"/>
      <c r="J189" s="3"/>
      <c r="K189" s="9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1:35" ht="18.75" customHeight="1">
      <c r="A190" s="3"/>
      <c r="B190" s="3"/>
      <c r="C190" s="9"/>
      <c r="D190" s="9"/>
      <c r="E190" s="9"/>
      <c r="F190" s="9"/>
      <c r="G190" s="3"/>
      <c r="H190" s="3"/>
      <c r="I190" s="3"/>
      <c r="J190" s="3"/>
      <c r="K190" s="9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1:35" ht="18.75" customHeight="1">
      <c r="A191" s="3"/>
      <c r="B191" s="3"/>
      <c r="C191" s="9"/>
      <c r="D191" s="9"/>
      <c r="E191" s="9"/>
      <c r="F191" s="9"/>
      <c r="G191" s="3"/>
      <c r="H191" s="3"/>
      <c r="I191" s="3"/>
      <c r="J191" s="3"/>
      <c r="K191" s="9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1:35" ht="18.75" customHeight="1">
      <c r="A192" s="3"/>
      <c r="B192" s="3"/>
      <c r="C192" s="9"/>
      <c r="D192" s="9"/>
      <c r="E192" s="9"/>
      <c r="F192" s="9"/>
      <c r="G192" s="3"/>
      <c r="H192" s="3"/>
      <c r="I192" s="3"/>
      <c r="J192" s="3"/>
      <c r="K192" s="9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1:35" ht="18.75" customHeight="1">
      <c r="A193" s="3"/>
      <c r="B193" s="3"/>
      <c r="C193" s="9"/>
      <c r="D193" s="9"/>
      <c r="E193" s="9"/>
      <c r="F193" s="9"/>
      <c r="G193" s="3"/>
      <c r="H193" s="3"/>
      <c r="I193" s="3"/>
      <c r="J193" s="3"/>
      <c r="K193" s="9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1:35" ht="18.75" customHeight="1">
      <c r="A194" s="3"/>
      <c r="B194" s="3"/>
      <c r="C194" s="9"/>
      <c r="D194" s="9"/>
      <c r="E194" s="9"/>
      <c r="F194" s="9"/>
      <c r="G194" s="3"/>
      <c r="H194" s="3"/>
      <c r="I194" s="3"/>
      <c r="J194" s="3"/>
      <c r="K194" s="9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1:35" ht="18.75" customHeight="1">
      <c r="A195" s="3"/>
      <c r="B195" s="3"/>
      <c r="C195" s="9"/>
      <c r="D195" s="9"/>
      <c r="E195" s="9"/>
      <c r="F195" s="9"/>
      <c r="G195" s="3"/>
      <c r="H195" s="3"/>
      <c r="I195" s="3"/>
      <c r="J195" s="3"/>
      <c r="K195" s="9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1:35" ht="18.75" customHeight="1">
      <c r="A196" s="3"/>
      <c r="B196" s="3"/>
      <c r="C196" s="9"/>
      <c r="D196" s="9"/>
      <c r="E196" s="9"/>
      <c r="F196" s="9"/>
      <c r="G196" s="3"/>
      <c r="H196" s="3"/>
      <c r="I196" s="3"/>
      <c r="J196" s="3"/>
      <c r="K196" s="9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1:35" ht="18.75" customHeight="1">
      <c r="A197" s="3"/>
      <c r="B197" s="3"/>
      <c r="C197" s="9"/>
      <c r="D197" s="9"/>
      <c r="E197" s="9"/>
      <c r="F197" s="9"/>
      <c r="G197" s="3"/>
      <c r="H197" s="3"/>
      <c r="I197" s="3"/>
      <c r="J197" s="3"/>
      <c r="K197" s="9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1:35" ht="18.75" customHeight="1">
      <c r="A198" s="3"/>
      <c r="B198" s="3"/>
      <c r="C198" s="9"/>
      <c r="D198" s="9"/>
      <c r="E198" s="9"/>
      <c r="F198" s="9"/>
      <c r="G198" s="3"/>
      <c r="H198" s="3"/>
      <c r="I198" s="3"/>
      <c r="J198" s="3"/>
      <c r="K198" s="9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1:35" ht="18.75" customHeight="1">
      <c r="A199" s="3"/>
      <c r="B199" s="3"/>
      <c r="C199" s="9"/>
      <c r="D199" s="9"/>
      <c r="E199" s="9"/>
      <c r="F199" s="9"/>
      <c r="G199" s="3"/>
      <c r="H199" s="3"/>
      <c r="I199" s="3"/>
      <c r="J199" s="3"/>
      <c r="K199" s="9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35" ht="18.75" customHeight="1">
      <c r="A200" s="3"/>
      <c r="B200" s="3"/>
      <c r="C200" s="9"/>
      <c r="D200" s="9"/>
      <c r="E200" s="9"/>
      <c r="F200" s="9"/>
      <c r="G200" s="3"/>
      <c r="H200" s="3"/>
      <c r="I200" s="3"/>
      <c r="J200" s="3"/>
      <c r="K200" s="9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1:35" ht="18.75" customHeight="1">
      <c r="A201" s="3"/>
      <c r="B201" s="3"/>
      <c r="C201" s="9"/>
      <c r="D201" s="9"/>
      <c r="E201" s="9"/>
      <c r="F201" s="9"/>
      <c r="G201" s="3"/>
      <c r="H201" s="3"/>
      <c r="I201" s="3"/>
      <c r="J201" s="3"/>
      <c r="K201" s="9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1:35" ht="18.75" customHeight="1">
      <c r="A202" s="3"/>
      <c r="B202" s="3"/>
      <c r="C202" s="9"/>
      <c r="D202" s="9"/>
      <c r="E202" s="9"/>
      <c r="F202" s="9"/>
      <c r="G202" s="3"/>
      <c r="H202" s="3"/>
      <c r="I202" s="3"/>
      <c r="J202" s="3"/>
      <c r="K202" s="9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1:35" ht="18.75" customHeight="1">
      <c r="A203" s="3"/>
      <c r="B203" s="3"/>
      <c r="C203" s="9"/>
      <c r="D203" s="9"/>
      <c r="E203" s="9"/>
      <c r="F203" s="9"/>
      <c r="G203" s="3"/>
      <c r="H203" s="3"/>
      <c r="I203" s="3"/>
      <c r="J203" s="3"/>
      <c r="K203" s="9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</row>
    <row r="204" spans="1:35" ht="18.75" customHeight="1">
      <c r="A204" s="3"/>
      <c r="B204" s="3"/>
      <c r="C204" s="9"/>
      <c r="D204" s="9"/>
      <c r="E204" s="9"/>
      <c r="F204" s="9"/>
      <c r="G204" s="3"/>
      <c r="H204" s="3"/>
      <c r="I204" s="3"/>
      <c r="J204" s="3"/>
      <c r="K204" s="9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1:35" ht="18.75" customHeight="1">
      <c r="A205" s="3"/>
      <c r="B205" s="3"/>
      <c r="C205" s="9"/>
      <c r="D205" s="9"/>
      <c r="E205" s="9"/>
      <c r="F205" s="9"/>
      <c r="G205" s="3"/>
      <c r="H205" s="3"/>
      <c r="I205" s="3"/>
      <c r="J205" s="3"/>
      <c r="K205" s="9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1:35" ht="18.75" customHeight="1">
      <c r="A206" s="3"/>
      <c r="B206" s="3"/>
      <c r="C206" s="9"/>
      <c r="D206" s="9"/>
      <c r="E206" s="9"/>
      <c r="F206" s="9"/>
      <c r="G206" s="3"/>
      <c r="H206" s="3"/>
      <c r="I206" s="3"/>
      <c r="J206" s="3"/>
      <c r="K206" s="9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</row>
    <row r="207" spans="1:35" ht="18.75" customHeight="1">
      <c r="A207" s="3"/>
      <c r="B207" s="3"/>
      <c r="C207" s="9"/>
      <c r="D207" s="9"/>
      <c r="E207" s="9"/>
      <c r="F207" s="9"/>
      <c r="G207" s="3"/>
      <c r="H207" s="3"/>
      <c r="I207" s="3"/>
      <c r="J207" s="3"/>
      <c r="K207" s="9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1:35" ht="18.75" customHeight="1">
      <c r="A208" s="3"/>
      <c r="B208" s="3"/>
      <c r="C208" s="9"/>
      <c r="D208" s="9"/>
      <c r="E208" s="9"/>
      <c r="F208" s="9"/>
      <c r="G208" s="3"/>
      <c r="H208" s="3"/>
      <c r="I208" s="3"/>
      <c r="J208" s="3"/>
      <c r="K208" s="9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:35" ht="18.75" customHeight="1">
      <c r="A209" s="3"/>
      <c r="B209" s="3"/>
      <c r="C209" s="9"/>
      <c r="D209" s="9"/>
      <c r="E209" s="9"/>
      <c r="F209" s="9"/>
      <c r="G209" s="3"/>
      <c r="H209" s="3"/>
      <c r="I209" s="3"/>
      <c r="J209" s="3"/>
      <c r="K209" s="9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</row>
    <row r="210" spans="1:35" ht="18.75" customHeight="1">
      <c r="A210" s="3"/>
      <c r="B210" s="3"/>
      <c r="C210" s="9"/>
      <c r="D210" s="9"/>
      <c r="E210" s="9"/>
      <c r="F210" s="9"/>
      <c r="G210" s="3"/>
      <c r="H210" s="3"/>
      <c r="I210" s="3"/>
      <c r="J210" s="3"/>
      <c r="K210" s="9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:35" ht="18.75" customHeight="1">
      <c r="A211" s="3"/>
      <c r="B211" s="3"/>
      <c r="C211" s="9"/>
      <c r="D211" s="9"/>
      <c r="E211" s="9"/>
      <c r="F211" s="9"/>
      <c r="G211" s="3"/>
      <c r="H211" s="3"/>
      <c r="I211" s="3"/>
      <c r="J211" s="3"/>
      <c r="K211" s="9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:35" ht="18.75" customHeight="1">
      <c r="A212" s="3"/>
      <c r="B212" s="3"/>
      <c r="C212" s="9"/>
      <c r="D212" s="9"/>
      <c r="E212" s="9"/>
      <c r="F212" s="9"/>
      <c r="G212" s="3"/>
      <c r="H212" s="3"/>
      <c r="I212" s="3"/>
      <c r="J212" s="3"/>
      <c r="K212" s="9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</row>
    <row r="213" spans="1:35" ht="18.75" customHeight="1">
      <c r="A213" s="3"/>
      <c r="B213" s="3"/>
      <c r="C213" s="9"/>
      <c r="D213" s="9"/>
      <c r="E213" s="9"/>
      <c r="F213" s="9"/>
      <c r="G213" s="3"/>
      <c r="H213" s="3"/>
      <c r="I213" s="3"/>
      <c r="J213" s="3"/>
      <c r="K213" s="9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:35" ht="18.75" customHeight="1">
      <c r="A214" s="3"/>
      <c r="B214" s="3"/>
      <c r="C214" s="9"/>
      <c r="D214" s="9"/>
      <c r="E214" s="9"/>
      <c r="F214" s="9"/>
      <c r="G214" s="3"/>
      <c r="H214" s="3"/>
      <c r="I214" s="3"/>
      <c r="J214" s="3"/>
      <c r="K214" s="9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1:35" ht="18.75" customHeight="1">
      <c r="A215" s="3"/>
      <c r="B215" s="3"/>
      <c r="C215" s="9"/>
      <c r="D215" s="9"/>
      <c r="E215" s="9"/>
      <c r="F215" s="9"/>
      <c r="G215" s="3"/>
      <c r="H215" s="3"/>
      <c r="I215" s="3"/>
      <c r="J215" s="3"/>
      <c r="K215" s="9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</row>
    <row r="216" spans="1:35" ht="18.75" customHeight="1">
      <c r="A216" s="3"/>
      <c r="B216" s="3"/>
      <c r="C216" s="9"/>
      <c r="D216" s="9"/>
      <c r="E216" s="9"/>
      <c r="F216" s="9"/>
      <c r="G216" s="3"/>
      <c r="H216" s="3"/>
      <c r="I216" s="3"/>
      <c r="J216" s="3"/>
      <c r="K216" s="9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:35" ht="18.75" customHeight="1">
      <c r="A217" s="3"/>
      <c r="B217" s="3"/>
      <c r="C217" s="9"/>
      <c r="D217" s="9"/>
      <c r="E217" s="9"/>
      <c r="F217" s="9"/>
      <c r="G217" s="3"/>
      <c r="H217" s="3"/>
      <c r="I217" s="3"/>
      <c r="J217" s="3"/>
      <c r="K217" s="9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</row>
    <row r="218" spans="1:35" ht="18.75" customHeight="1">
      <c r="A218" s="3"/>
      <c r="B218" s="3"/>
      <c r="C218" s="9"/>
      <c r="D218" s="9"/>
      <c r="E218" s="9"/>
      <c r="F218" s="9"/>
      <c r="G218" s="3"/>
      <c r="H218" s="3"/>
      <c r="I218" s="3"/>
      <c r="J218" s="3"/>
      <c r="K218" s="9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</row>
    <row r="219" spans="1:35" ht="18.75" customHeight="1">
      <c r="A219" s="3"/>
      <c r="B219" s="3"/>
      <c r="C219" s="9"/>
      <c r="D219" s="9"/>
      <c r="E219" s="9"/>
      <c r="F219" s="9"/>
      <c r="G219" s="3"/>
      <c r="H219" s="3"/>
      <c r="I219" s="3"/>
      <c r="J219" s="3"/>
      <c r="K219" s="9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:35" ht="18.75" customHeight="1">
      <c r="A220" s="3"/>
      <c r="B220" s="3"/>
      <c r="C220" s="9"/>
      <c r="D220" s="9"/>
      <c r="E220" s="9"/>
      <c r="F220" s="9"/>
      <c r="G220" s="3"/>
      <c r="H220" s="3"/>
      <c r="I220" s="3"/>
      <c r="J220" s="3"/>
      <c r="K220" s="9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1:35" ht="18.75" customHeight="1">
      <c r="A221" s="3"/>
      <c r="B221" s="3"/>
      <c r="C221" s="9"/>
      <c r="D221" s="9"/>
      <c r="E221" s="9"/>
      <c r="F221" s="9"/>
      <c r="G221" s="3"/>
      <c r="H221" s="3"/>
      <c r="I221" s="3"/>
      <c r="J221" s="3"/>
      <c r="K221" s="9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</row>
    <row r="222" spans="1:35" ht="18.75" customHeight="1">
      <c r="A222" s="3"/>
      <c r="B222" s="3"/>
      <c r="C222" s="9"/>
      <c r="D222" s="9"/>
      <c r="E222" s="9"/>
      <c r="F222" s="9"/>
      <c r="G222" s="3"/>
      <c r="H222" s="3"/>
      <c r="I222" s="3"/>
      <c r="J222" s="3"/>
      <c r="K222" s="9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</row>
    <row r="223" spans="1:35" ht="18.75" customHeight="1">
      <c r="A223" s="3"/>
      <c r="B223" s="3"/>
      <c r="C223" s="9"/>
      <c r="D223" s="9"/>
      <c r="E223" s="9"/>
      <c r="F223" s="9"/>
      <c r="G223" s="3"/>
      <c r="H223" s="3"/>
      <c r="I223" s="3"/>
      <c r="J223" s="3"/>
      <c r="K223" s="9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</row>
    <row r="224" spans="1:35" ht="18.75" customHeight="1">
      <c r="A224" s="3"/>
      <c r="B224" s="3"/>
      <c r="C224" s="9"/>
      <c r="D224" s="9"/>
      <c r="E224" s="9"/>
      <c r="F224" s="9"/>
      <c r="G224" s="3"/>
      <c r="H224" s="3"/>
      <c r="I224" s="3"/>
      <c r="J224" s="3"/>
      <c r="K224" s="9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</row>
    <row r="225" spans="1:35" ht="18.75" customHeight="1">
      <c r="A225" s="3"/>
      <c r="B225" s="3"/>
      <c r="C225" s="9"/>
      <c r="D225" s="9"/>
      <c r="E225" s="9"/>
      <c r="F225" s="9"/>
      <c r="G225" s="3"/>
      <c r="H225" s="3"/>
      <c r="I225" s="3"/>
      <c r="J225" s="3"/>
      <c r="K225" s="9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</row>
    <row r="226" spans="1:35" ht="18.75" customHeight="1">
      <c r="A226" s="3"/>
      <c r="B226" s="3"/>
      <c r="C226" s="9"/>
      <c r="D226" s="9"/>
      <c r="E226" s="9"/>
      <c r="F226" s="9"/>
      <c r="G226" s="3"/>
      <c r="H226" s="3"/>
      <c r="I226" s="3"/>
      <c r="J226" s="3"/>
      <c r="K226" s="9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</row>
    <row r="227" spans="1:35" ht="18.75" customHeight="1">
      <c r="A227" s="3"/>
      <c r="B227" s="3"/>
      <c r="C227" s="9"/>
      <c r="D227" s="9"/>
      <c r="E227" s="9"/>
      <c r="F227" s="9"/>
      <c r="G227" s="3"/>
      <c r="H227" s="3"/>
      <c r="I227" s="3"/>
      <c r="J227" s="3"/>
      <c r="K227" s="9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</row>
    <row r="228" spans="1:35" ht="18.75" customHeight="1">
      <c r="A228" s="3"/>
      <c r="B228" s="3"/>
      <c r="C228" s="9"/>
      <c r="D228" s="9"/>
      <c r="E228" s="9"/>
      <c r="F228" s="9"/>
      <c r="G228" s="3"/>
      <c r="H228" s="3"/>
      <c r="I228" s="3"/>
      <c r="J228" s="3"/>
      <c r="K228" s="9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</row>
    <row r="229" spans="1:35" ht="18.75" customHeight="1">
      <c r="A229" s="3"/>
      <c r="B229" s="3"/>
      <c r="C229" s="9"/>
      <c r="D229" s="9"/>
      <c r="E229" s="9"/>
      <c r="F229" s="9"/>
      <c r="G229" s="3"/>
      <c r="H229" s="3"/>
      <c r="I229" s="3"/>
      <c r="J229" s="3"/>
      <c r="K229" s="9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</row>
    <row r="230" spans="1:35" ht="18.75" customHeight="1">
      <c r="A230" s="3"/>
      <c r="B230" s="3"/>
      <c r="C230" s="9"/>
      <c r="D230" s="9"/>
      <c r="E230" s="9"/>
      <c r="F230" s="9"/>
      <c r="G230" s="3"/>
      <c r="H230" s="3"/>
      <c r="I230" s="3"/>
      <c r="J230" s="3"/>
      <c r="K230" s="9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</row>
    <row r="231" spans="1:35" ht="18.75" customHeight="1">
      <c r="A231" s="3"/>
      <c r="B231" s="3"/>
      <c r="C231" s="9"/>
      <c r="D231" s="9"/>
      <c r="E231" s="9"/>
      <c r="F231" s="9"/>
      <c r="G231" s="3"/>
      <c r="H231" s="3"/>
      <c r="I231" s="3"/>
      <c r="J231" s="3"/>
      <c r="K231" s="9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</row>
    <row r="232" spans="1:35" ht="18.75" customHeight="1">
      <c r="A232" s="3"/>
      <c r="B232" s="3"/>
      <c r="C232" s="9"/>
      <c r="D232" s="9"/>
      <c r="E232" s="9"/>
      <c r="F232" s="9"/>
      <c r="G232" s="3"/>
      <c r="H232" s="3"/>
      <c r="I232" s="3"/>
      <c r="J232" s="3"/>
      <c r="K232" s="9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</row>
    <row r="233" spans="1:35" ht="18.75" customHeight="1">
      <c r="A233" s="3"/>
      <c r="B233" s="3"/>
      <c r="C233" s="9"/>
      <c r="D233" s="9"/>
      <c r="E233" s="9"/>
      <c r="F233" s="9"/>
      <c r="G233" s="3"/>
      <c r="H233" s="3"/>
      <c r="I233" s="3"/>
      <c r="J233" s="3"/>
      <c r="K233" s="9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</row>
    <row r="234" spans="1:35" ht="18.75" customHeight="1">
      <c r="A234" s="3"/>
      <c r="B234" s="3"/>
      <c r="C234" s="9"/>
      <c r="D234" s="9"/>
      <c r="E234" s="9"/>
      <c r="F234" s="9"/>
      <c r="G234" s="3"/>
      <c r="H234" s="3"/>
      <c r="I234" s="3"/>
      <c r="J234" s="3"/>
      <c r="K234" s="9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</row>
    <row r="235" spans="1:35" ht="18.75" customHeight="1">
      <c r="A235" s="3"/>
      <c r="B235" s="3"/>
      <c r="C235" s="9"/>
      <c r="D235" s="9"/>
      <c r="E235" s="9"/>
      <c r="F235" s="9"/>
      <c r="G235" s="3"/>
      <c r="H235" s="3"/>
      <c r="I235" s="3"/>
      <c r="J235" s="3"/>
      <c r="K235" s="9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</row>
    <row r="236" spans="1:35" ht="18.75" customHeight="1">
      <c r="A236" s="3"/>
      <c r="B236" s="3"/>
      <c r="C236" s="9"/>
      <c r="D236" s="9"/>
      <c r="E236" s="9"/>
      <c r="F236" s="9"/>
      <c r="G236" s="3"/>
      <c r="H236" s="3"/>
      <c r="I236" s="3"/>
      <c r="J236" s="3"/>
      <c r="K236" s="9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</row>
    <row r="237" spans="1:35" ht="18.75" customHeight="1">
      <c r="A237" s="3"/>
      <c r="B237" s="3"/>
      <c r="C237" s="9"/>
      <c r="D237" s="9"/>
      <c r="E237" s="9"/>
      <c r="F237" s="9"/>
      <c r="G237" s="3"/>
      <c r="H237" s="3"/>
      <c r="I237" s="3"/>
      <c r="J237" s="3"/>
      <c r="K237" s="9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</row>
    <row r="238" spans="1:35" ht="18.75" customHeight="1">
      <c r="A238" s="3"/>
      <c r="B238" s="3"/>
      <c r="C238" s="9"/>
      <c r="D238" s="9"/>
      <c r="E238" s="9"/>
      <c r="F238" s="9"/>
      <c r="G238" s="3"/>
      <c r="H238" s="3"/>
      <c r="I238" s="3"/>
      <c r="J238" s="3"/>
      <c r="K238" s="9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</row>
    <row r="239" spans="1:35" ht="18.75" customHeight="1">
      <c r="A239" s="3"/>
      <c r="B239" s="3"/>
      <c r="C239" s="9"/>
      <c r="D239" s="9"/>
      <c r="E239" s="9"/>
      <c r="F239" s="9"/>
      <c r="G239" s="3"/>
      <c r="H239" s="3"/>
      <c r="I239" s="3"/>
      <c r="J239" s="3"/>
      <c r="K239" s="9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</row>
    <row r="240" spans="1:35" ht="18.75" customHeight="1">
      <c r="A240" s="3"/>
      <c r="B240" s="3"/>
      <c r="C240" s="9"/>
      <c r="D240" s="9"/>
      <c r="E240" s="9"/>
      <c r="F240" s="9"/>
      <c r="G240" s="3"/>
      <c r="H240" s="3"/>
      <c r="I240" s="3"/>
      <c r="J240" s="3"/>
      <c r="K240" s="9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</row>
    <row r="241" spans="1:35" ht="18.75" customHeight="1">
      <c r="A241" s="3"/>
      <c r="B241" s="3"/>
      <c r="C241" s="9"/>
      <c r="D241" s="9"/>
      <c r="E241" s="9"/>
      <c r="F241" s="9"/>
      <c r="G241" s="3"/>
      <c r="H241" s="3"/>
      <c r="I241" s="3"/>
      <c r="J241" s="3"/>
      <c r="K241" s="9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</row>
    <row r="242" spans="1:35" ht="18.75" customHeight="1">
      <c r="A242" s="3"/>
      <c r="B242" s="3"/>
      <c r="C242" s="9"/>
      <c r="D242" s="9"/>
      <c r="E242" s="9"/>
      <c r="F242" s="9"/>
      <c r="G242" s="3"/>
      <c r="H242" s="3"/>
      <c r="I242" s="3"/>
      <c r="J242" s="3"/>
      <c r="K242" s="9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</row>
    <row r="243" spans="1:35" ht="18.75" customHeight="1">
      <c r="A243" s="3"/>
      <c r="B243" s="3"/>
      <c r="C243" s="9"/>
      <c r="D243" s="9"/>
      <c r="E243" s="9"/>
      <c r="F243" s="9"/>
      <c r="G243" s="3"/>
      <c r="H243" s="3"/>
      <c r="I243" s="3"/>
      <c r="J243" s="3"/>
      <c r="K243" s="9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</row>
    <row r="244" spans="1:35" ht="18.75" customHeight="1">
      <c r="A244" s="3"/>
      <c r="B244" s="3"/>
      <c r="C244" s="9"/>
      <c r="D244" s="9"/>
      <c r="E244" s="9"/>
      <c r="F244" s="9"/>
      <c r="G244" s="3"/>
      <c r="H244" s="3"/>
      <c r="I244" s="3"/>
      <c r="J244" s="3"/>
      <c r="K244" s="9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</row>
    <row r="245" spans="1:35" ht="18.75" customHeight="1">
      <c r="A245" s="3"/>
      <c r="B245" s="3"/>
      <c r="C245" s="9"/>
      <c r="D245" s="9"/>
      <c r="E245" s="9"/>
      <c r="F245" s="9"/>
      <c r="G245" s="3"/>
      <c r="H245" s="3"/>
      <c r="I245" s="3"/>
      <c r="J245" s="3"/>
      <c r="K245" s="9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</row>
    <row r="246" spans="1:35" ht="18.75" customHeight="1">
      <c r="A246" s="3"/>
      <c r="B246" s="3"/>
      <c r="C246" s="9"/>
      <c r="D246" s="9"/>
      <c r="E246" s="9"/>
      <c r="F246" s="9"/>
      <c r="G246" s="3"/>
      <c r="H246" s="3"/>
      <c r="I246" s="3"/>
      <c r="J246" s="3"/>
      <c r="K246" s="9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</row>
    <row r="247" spans="1:35" ht="18.75" customHeight="1">
      <c r="A247" s="3"/>
      <c r="B247" s="3"/>
      <c r="C247" s="9"/>
      <c r="D247" s="9"/>
      <c r="E247" s="9"/>
      <c r="F247" s="9"/>
      <c r="G247" s="3"/>
      <c r="H247" s="3"/>
      <c r="I247" s="3"/>
      <c r="J247" s="3"/>
      <c r="K247" s="9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</row>
    <row r="248" spans="1:35" ht="18.75" customHeight="1">
      <c r="A248" s="3"/>
      <c r="B248" s="3"/>
      <c r="C248" s="9"/>
      <c r="D248" s="9"/>
      <c r="E248" s="9"/>
      <c r="F248" s="9"/>
      <c r="G248" s="3"/>
      <c r="H248" s="3"/>
      <c r="I248" s="3"/>
      <c r="J248" s="3"/>
      <c r="K248" s="9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</row>
    <row r="249" spans="1:35" ht="18.75" customHeight="1">
      <c r="A249" s="3"/>
      <c r="B249" s="3"/>
      <c r="C249" s="9"/>
      <c r="D249" s="9"/>
      <c r="E249" s="9"/>
      <c r="F249" s="9"/>
      <c r="G249" s="3"/>
      <c r="H249" s="3"/>
      <c r="I249" s="3"/>
      <c r="J249" s="3"/>
      <c r="K249" s="9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</row>
    <row r="250" spans="1:35" ht="18.75" customHeight="1">
      <c r="A250" s="3"/>
      <c r="B250" s="3"/>
      <c r="C250" s="9"/>
      <c r="D250" s="9"/>
      <c r="E250" s="9"/>
      <c r="F250" s="9"/>
      <c r="G250" s="3"/>
      <c r="H250" s="3"/>
      <c r="I250" s="3"/>
      <c r="J250" s="3"/>
      <c r="K250" s="9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</row>
    <row r="251" spans="1:35" ht="18.75" customHeight="1">
      <c r="A251" s="3"/>
      <c r="B251" s="3"/>
      <c r="C251" s="9"/>
      <c r="D251" s="9"/>
      <c r="E251" s="9"/>
      <c r="F251" s="9"/>
      <c r="G251" s="3"/>
      <c r="H251" s="3"/>
      <c r="I251" s="3"/>
      <c r="J251" s="3"/>
      <c r="K251" s="9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</row>
    <row r="252" spans="1:35" ht="18.75" customHeight="1">
      <c r="A252" s="3"/>
      <c r="B252" s="3"/>
      <c r="C252" s="9"/>
      <c r="D252" s="9"/>
      <c r="E252" s="9"/>
      <c r="F252" s="9"/>
      <c r="G252" s="3"/>
      <c r="H252" s="3"/>
      <c r="I252" s="3"/>
      <c r="J252" s="3"/>
      <c r="K252" s="9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</row>
    <row r="253" spans="1:35" ht="18.75" customHeight="1">
      <c r="A253" s="3"/>
      <c r="B253" s="3"/>
      <c r="C253" s="9"/>
      <c r="D253" s="9"/>
      <c r="E253" s="9"/>
      <c r="F253" s="9"/>
      <c r="G253" s="3"/>
      <c r="H253" s="3"/>
      <c r="I253" s="3"/>
      <c r="J253" s="3"/>
      <c r="K253" s="9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</row>
    <row r="254" spans="1:35" ht="18.75" customHeight="1">
      <c r="A254" s="3"/>
      <c r="B254" s="3"/>
      <c r="C254" s="9"/>
      <c r="D254" s="9"/>
      <c r="E254" s="9"/>
      <c r="F254" s="9"/>
      <c r="G254" s="3"/>
      <c r="H254" s="3"/>
      <c r="I254" s="3"/>
      <c r="J254" s="3"/>
      <c r="K254" s="9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</row>
    <row r="255" spans="1:35" ht="18.75" customHeight="1">
      <c r="A255" s="3"/>
      <c r="B255" s="3"/>
      <c r="C255" s="9"/>
      <c r="D255" s="9"/>
      <c r="E255" s="9"/>
      <c r="F255" s="9"/>
      <c r="G255" s="3"/>
      <c r="H255" s="3"/>
      <c r="I255" s="3"/>
      <c r="J255" s="3"/>
      <c r="K255" s="9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</row>
    <row r="256" spans="1:35" ht="18.75" customHeight="1">
      <c r="A256" s="3"/>
      <c r="B256" s="3"/>
      <c r="C256" s="9"/>
      <c r="D256" s="9"/>
      <c r="E256" s="9"/>
      <c r="F256" s="9"/>
      <c r="G256" s="3"/>
      <c r="H256" s="3"/>
      <c r="I256" s="3"/>
      <c r="J256" s="3"/>
      <c r="K256" s="9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</row>
    <row r="257" spans="1:3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1:3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1:3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1:3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1:3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1:3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1:3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1:3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1:3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1:3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1:3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1:3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1:3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1:3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1:3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1:3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1:3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1:3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1:3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1:3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1:3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1:3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1:3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1:3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1:3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1:3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1:3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1:3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1:3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1:3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1:3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1:3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1:3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1:3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1:3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1:3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1:3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1:3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1:3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1:3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1:3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1:3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1:3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1:3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1:3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1:3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1:3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1:3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1:3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1:3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1:3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1:3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1:3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1:3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1:3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1:3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1:3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1:3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1:3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1:3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1:3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1:3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1:3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1:3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1:3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1:3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1:3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1:3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1:3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1:3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1:3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1:3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1:3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1:3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1:3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1:3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1:3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1:3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1: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1:3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1:3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1:3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1:3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1:3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1:3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1:3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1:3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1:3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1:3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1:3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1:3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1:3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1:3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1:3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1:3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1:3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1:3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1:3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1:3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1:3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1:3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1:3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1:3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1:3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1:3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1:3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1:3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1:3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1:3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1:3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1:3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1:3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1:3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1:3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1:3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1:3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1:3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1:3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1:3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1:3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1:3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1:3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1:3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1:3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1:3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1:3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1:3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1:3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1:3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1:3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1:3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1:3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1:3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1:3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1:3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1:3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1:3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1:3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1:3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1:3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1:3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1:3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1:3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1:3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1:3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1:3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1:3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1:3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1:3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1:3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1:3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1:3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1:3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1:3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1:3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1:3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1:3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1:3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1:3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1:3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1:3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1:3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1:3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1:3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1:3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1:3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1:3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1:3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1:3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1:3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1:3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1:3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1:3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1:3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1:3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1:3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1:3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1:3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1: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1:3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1:3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1:3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spans="1:3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spans="1:3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spans="1:3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spans="1:3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spans="1:3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spans="1:3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spans="1:3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spans="1:3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spans="1:3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spans="1:3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spans="1:3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spans="1:3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spans="1:3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spans="1:3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spans="1:3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spans="1:3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spans="1:3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spans="1:3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spans="1:3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spans="1:3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spans="1:3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spans="1:3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spans="1:3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spans="1:3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spans="1:3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spans="1:3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spans="1:3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spans="1:3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spans="1:3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spans="1:3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spans="1:3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spans="1:3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spans="1:3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1:3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spans="1:3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spans="1:3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spans="1:3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spans="1:3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spans="1:3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spans="1:3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spans="1:3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spans="1:3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spans="1:3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spans="1:3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spans="1:3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spans="1:3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spans="1:3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spans="1:3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spans="1:3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spans="1:3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spans="1:3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spans="1:3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spans="1:3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spans="1:3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spans="1:3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spans="1:3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spans="1:3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spans="1:3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spans="1:3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spans="1:3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spans="1:3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spans="1:3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spans="1:3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spans="1:3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spans="1:3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spans="1:3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spans="1:3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spans="1:3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spans="1:3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spans="1:3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spans="1:3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spans="1:3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spans="1:3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spans="1:3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spans="1:3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spans="1:3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spans="1:3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spans="1:3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spans="1:3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spans="1:3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spans="1:3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spans="1:3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spans="1:3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spans="1:3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spans="1:3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spans="1:3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spans="1:3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spans="1:3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spans="1:3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spans="1:3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spans="1:3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spans="1:3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spans="1:3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spans="1:3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spans="1:3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spans="1:3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spans="1: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spans="1:3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spans="1:3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spans="1:3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spans="1:3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spans="1:3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spans="1:3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spans="1:3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spans="1:3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spans="1:3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spans="1:3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spans="1:3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spans="1:3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spans="1:3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spans="1:3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spans="1:3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spans="1:3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spans="1:3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spans="1:3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spans="1:3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spans="1:3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spans="1:3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spans="1:3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spans="1:3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spans="1:3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spans="1:3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spans="1:3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spans="1:3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spans="1:3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spans="1:3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spans="1:3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spans="1:3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spans="1:3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spans="1:3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spans="1:3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spans="1:3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spans="1:3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spans="1:3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spans="1:3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spans="1:3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spans="1:3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spans="1:3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spans="1:3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spans="1:3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spans="1:3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spans="1:3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spans="1:3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spans="1:3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spans="1:3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spans="1:3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spans="1:3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spans="1:3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spans="1:3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spans="1:3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spans="1:3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spans="1:3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spans="1:3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spans="1:3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3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spans="1:3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spans="1:3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spans="1:3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spans="1:3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spans="1:3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spans="1:3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spans="1:3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spans="1:3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spans="1:3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spans="1:3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spans="1:3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spans="1:3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spans="1:3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spans="1:3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spans="1:3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spans="1:3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spans="1:3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spans="1:3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spans="1:3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spans="1:3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spans="1:3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spans="1:3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spans="1:3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spans="1:3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spans="1:3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spans="1:3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spans="1:3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spans="1:3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spans="1:3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spans="1:3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spans="1:3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spans="1:3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spans="1:3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spans="1:3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spans="1:3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spans="1:3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spans="1:3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spans="1:3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spans="1:3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spans="1:3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spans="1:3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spans="1: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spans="1:3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spans="1:3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spans="1:3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spans="1:3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spans="1:3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spans="1:3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spans="1:3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spans="1:3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spans="1:3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spans="1:3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spans="1:3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spans="1:3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spans="1:3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spans="1:3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spans="1:3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spans="1:3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spans="1:3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spans="1:3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spans="1:3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spans="1:3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spans="1:3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spans="1:3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spans="1:3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spans="1:3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spans="1:3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spans="1:3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spans="1:3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spans="1:3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spans="1:3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spans="1:3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spans="1:3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spans="1:3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spans="1:3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spans="1:3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spans="1:3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spans="1:3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spans="1:3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spans="1:3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spans="1:3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spans="1:3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spans="1:3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spans="1:3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spans="1:3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spans="1:3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spans="1:3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spans="1:3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spans="1:3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spans="1:3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spans="1:3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spans="1:3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spans="1:3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spans="1:3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spans="1:3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spans="1:3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spans="1:3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spans="1:3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spans="1:3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spans="1:3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spans="1:3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spans="1:3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spans="1:3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spans="1:3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spans="1:3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spans="1:3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spans="1:3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spans="1:3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spans="1:3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spans="1:3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spans="1:3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spans="1:3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spans="1:3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spans="1:3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spans="1:3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spans="1:3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spans="1:3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spans="1:3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spans="1:3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spans="1:3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1:3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spans="1:3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spans="1:3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spans="1:3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spans="1:3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spans="1:3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spans="1:3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spans="1:3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spans="1:3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spans="1:3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spans="1:3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spans="1:3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spans="1:3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spans="1:3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spans="1:3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spans="1:3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spans="1:3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spans="1:3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spans="1:3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spans="1:3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spans="1:3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spans="1: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spans="1:3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spans="1:3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spans="1:3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spans="1:3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spans="1:3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spans="1:3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spans="1:3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spans="1:3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spans="1:3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spans="1:3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spans="1:3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spans="1:3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spans="1:3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spans="1:3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spans="1:3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spans="1:3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spans="1:3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spans="1:3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spans="1:3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spans="1:3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spans="1:3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spans="1:3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spans="1:3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spans="1:3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spans="1:3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spans="1:3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spans="1:3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spans="1:3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spans="1:3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spans="1:3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spans="1:3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spans="1:3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spans="1:3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spans="1:3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spans="1:3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spans="1:3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spans="1:3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spans="1:3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spans="1:3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spans="1:3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spans="1:3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spans="1:3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spans="1:3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spans="1:3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spans="1:3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spans="1:3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spans="1:3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spans="1:3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spans="1:3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spans="1:3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spans="1:3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spans="1:3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spans="1:3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spans="1:3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spans="1:3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spans="1:3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spans="1:3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spans="1:3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spans="1:3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spans="1:3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spans="1:3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spans="1:3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spans="1:3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spans="1:3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spans="1:3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spans="1:3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spans="1:3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spans="1:3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spans="1:3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spans="1:3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spans="1:3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spans="1:3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spans="1:3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spans="1:3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spans="1:3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spans="1:3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spans="1:3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spans="1:3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spans="1:3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spans="1:3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spans="1:3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spans="1:3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spans="1:3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spans="1:3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spans="1:3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spans="1:3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spans="1:3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spans="1:3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spans="1:3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spans="1:3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spans="1:3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spans="1:3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spans="1:3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spans="1:3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spans="1:3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spans="1:3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spans="1:3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spans="1:3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spans="1:3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spans="1:3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spans="1:3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spans="1:3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spans="1:3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spans="1:3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spans="1:3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spans="1:3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spans="1:3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spans="1:3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spans="1:3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spans="1:3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spans="1:3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spans="1:3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spans="1:3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spans="1:3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spans="1:3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spans="1:3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spans="1:3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spans="1:3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spans="1:3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spans="1:3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spans="1:3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spans="1:3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spans="1:3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spans="1:3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spans="1:3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spans="1:3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spans="1:3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spans="1:3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spans="1:3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spans="1:3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spans="1:3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spans="1:3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spans="1:3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spans="1:3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spans="1:3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spans="1:3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spans="1:3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spans="1:3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spans="1:3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spans="1:3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spans="1:3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spans="1:3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spans="1:3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spans="1:3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spans="1:3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spans="1:3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spans="1:3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spans="1:3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spans="1:3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spans="1:3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spans="1:3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spans="1:3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spans="1:3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spans="1:3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spans="1:3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spans="1:3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spans="1:3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spans="1:3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spans="1:3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spans="1:3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spans="1:3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spans="1:3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spans="1:3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spans="1:3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spans="1:3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spans="1:3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spans="1:3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spans="1:3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spans="1:3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spans="1:3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spans="1:3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spans="1:3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spans="1:3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spans="1:3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spans="1:3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spans="1:3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spans="1:3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spans="1:3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spans="1:3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spans="1:3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spans="1:3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spans="1:3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spans="1:3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spans="1:3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spans="1:3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spans="1:3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spans="1:3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spans="1:3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spans="1:3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spans="1:3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spans="1:3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spans="1:3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spans="1:3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spans="1:3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spans="1:3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spans="1:3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spans="1:3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spans="1:3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spans="1: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spans="1:3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spans="1:3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spans="1:3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spans="1:3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spans="1:3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spans="1:3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spans="1:3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spans="1:3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spans="1:3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spans="1:3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spans="1:3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spans="1:3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spans="1:3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spans="1:3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spans="1:3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spans="1:3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spans="1:3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spans="1:3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spans="1:3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spans="1:3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1:3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spans="1:3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spans="1:3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spans="1:3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spans="1:3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spans="1:3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spans="1:3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spans="1:3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spans="1:3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spans="1:3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spans="1:3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spans="1:3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spans="1:3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spans="1:3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spans="1:3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spans="1:3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spans="1:3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</row>
    <row r="973" spans="1:3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</row>
    <row r="974" spans="1:3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</row>
    <row r="975" spans="1:3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</row>
    <row r="976" spans="1:3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</row>
    <row r="977" spans="1:3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</row>
    <row r="978" spans="1:3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</row>
    <row r="979" spans="1:3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</row>
    <row r="980" spans="1:3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</row>
    <row r="981" spans="1:3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</row>
    <row r="982" spans="1:3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</row>
    <row r="983" spans="1:3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</row>
    <row r="984" spans="1:3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</row>
    <row r="985" spans="1:3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</row>
    <row r="986" spans="1:3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</row>
    <row r="987" spans="1:3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</row>
    <row r="988" spans="1:3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</row>
    <row r="989" spans="1:3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</row>
    <row r="990" spans="1:3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</row>
    <row r="991" spans="1:3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</row>
    <row r="992" spans="1:3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</row>
    <row r="993" spans="1:3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</row>
    <row r="994" spans="1:3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</row>
    <row r="995" spans="1:3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</row>
    <row r="996" spans="1:3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</row>
    <row r="997" spans="1:3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</row>
    <row r="998" spans="1:3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</row>
    <row r="999" spans="1:3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</row>
  </sheetData>
  <mergeCells count="52">
    <mergeCell ref="E54:H54"/>
    <mergeCell ref="E55:H55"/>
    <mergeCell ref="E56:H56"/>
    <mergeCell ref="E49:J49"/>
    <mergeCell ref="K49:P49"/>
    <mergeCell ref="E50:H50"/>
    <mergeCell ref="K50:N50"/>
    <mergeCell ref="E51:H51"/>
    <mergeCell ref="Q54:T54"/>
    <mergeCell ref="Q55:T55"/>
    <mergeCell ref="Q56:T56"/>
    <mergeCell ref="K51:N51"/>
    <mergeCell ref="K52:N52"/>
    <mergeCell ref="K53:N53"/>
    <mergeCell ref="K54:N54"/>
    <mergeCell ref="K55:N55"/>
    <mergeCell ref="K56:N56"/>
    <mergeCell ref="Q52:T52"/>
    <mergeCell ref="H4:H6"/>
    <mergeCell ref="I4:I5"/>
    <mergeCell ref="Q50:T50"/>
    <mergeCell ref="Q51:T51"/>
    <mergeCell ref="Q53:T53"/>
    <mergeCell ref="E52:H52"/>
    <mergeCell ref="E53:H53"/>
    <mergeCell ref="Q49:V49"/>
    <mergeCell ref="A1:B1"/>
    <mergeCell ref="A4:A6"/>
    <mergeCell ref="B4:B6"/>
    <mergeCell ref="C4:D5"/>
    <mergeCell ref="E4:G5"/>
    <mergeCell ref="AE4:AE5"/>
    <mergeCell ref="AF4:AF5"/>
    <mergeCell ref="AG4:AG5"/>
    <mergeCell ref="AH4:AI4"/>
    <mergeCell ref="U4:U5"/>
    <mergeCell ref="V4:V5"/>
    <mergeCell ref="W4:W5"/>
    <mergeCell ref="X4:X5"/>
    <mergeCell ref="Y4:Y5"/>
    <mergeCell ref="Z4:Z5"/>
    <mergeCell ref="AA4:AA5"/>
    <mergeCell ref="Q4:S5"/>
    <mergeCell ref="T4:T6"/>
    <mergeCell ref="AB4:AB5"/>
    <mergeCell ref="AC4:AC5"/>
    <mergeCell ref="AD4:AD5"/>
    <mergeCell ref="J4:J5"/>
    <mergeCell ref="K4:M5"/>
    <mergeCell ref="N4:N6"/>
    <mergeCell ref="O4:O5"/>
    <mergeCell ref="P4:P5"/>
  </mergeCells>
  <printOptions horizontalCentered="1"/>
  <pageMargins left="0" right="0" top="0.5" bottom="0.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/>
  </sheetViews>
  <sheetFormatPr defaultColWidth="12.5703125" defaultRowHeight="15" customHeight="1"/>
  <cols>
    <col min="1" max="1" width="4.140625" customWidth="1"/>
    <col min="2" max="2" width="27.7109375" customWidth="1"/>
    <col min="3" max="3" width="10.140625" customWidth="1"/>
    <col min="4" max="4" width="9.85546875" customWidth="1"/>
    <col min="5" max="5" width="5.140625" customWidth="1"/>
    <col min="6" max="6" width="3.42578125" customWidth="1"/>
    <col min="7" max="7" width="4.5703125" customWidth="1"/>
    <col min="8" max="8" width="5.5703125" customWidth="1"/>
    <col min="9" max="9" width="5.7109375" customWidth="1"/>
    <col min="10" max="10" width="4.5703125" customWidth="1"/>
    <col min="11" max="11" width="5" customWidth="1"/>
    <col min="12" max="12" width="3.42578125" customWidth="1"/>
    <col min="13" max="13" width="4.42578125" customWidth="1"/>
    <col min="14" max="14" width="5.140625" customWidth="1"/>
    <col min="15" max="16" width="4.5703125" customWidth="1"/>
    <col min="17" max="17" width="5" customWidth="1"/>
    <col min="18" max="18" width="3.5703125" customWidth="1"/>
    <col min="19" max="19" width="4" customWidth="1"/>
    <col min="20" max="20" width="4.28515625" customWidth="1"/>
    <col min="21" max="22" width="4.5703125" customWidth="1"/>
    <col min="23" max="33" width="3.140625" customWidth="1"/>
    <col min="34" max="34" width="5.28515625" customWidth="1"/>
    <col min="35" max="36" width="3.28515625" customWidth="1"/>
    <col min="37" max="37" width="9" customWidth="1"/>
  </cols>
  <sheetData>
    <row r="1" spans="1:37" ht="17.25" customHeight="1">
      <c r="A1" s="455" t="s">
        <v>0</v>
      </c>
      <c r="B1" s="446"/>
      <c r="C1" s="3"/>
      <c r="D1" s="3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9.5" customHeight="1">
      <c r="A2" s="3" t="s">
        <v>820</v>
      </c>
      <c r="B2" s="3"/>
      <c r="C2" s="7"/>
      <c r="D2" s="7"/>
      <c r="E2" s="8"/>
      <c r="F2" s="8"/>
      <c r="G2" s="8"/>
      <c r="H2" s="117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ht="19.5" customHeight="1">
      <c r="A3" s="3"/>
      <c r="B3" s="3"/>
      <c r="C3" s="7"/>
      <c r="D3" s="7"/>
      <c r="E3" s="8"/>
      <c r="F3" s="8"/>
      <c r="G3" s="8"/>
      <c r="H3" s="117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ht="19.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7"/>
      <c r="AI4" s="446"/>
      <c r="AJ4" s="3"/>
      <c r="AK4" s="3"/>
    </row>
    <row r="5" spans="1:37" ht="30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3"/>
      <c r="AI5" s="3"/>
      <c r="AJ5" s="3"/>
      <c r="AK5" s="3"/>
    </row>
    <row r="6" spans="1:37" ht="19.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3"/>
      <c r="AI6" s="3"/>
      <c r="AJ6" s="3"/>
      <c r="AK6" s="3"/>
    </row>
    <row r="7" spans="1:37" ht="19.5" customHeight="1">
      <c r="A7" s="255">
        <v>1</v>
      </c>
      <c r="B7" s="52" t="s">
        <v>325</v>
      </c>
      <c r="C7" s="27" t="s">
        <v>821</v>
      </c>
      <c r="D7" s="27"/>
      <c r="E7" s="187">
        <v>15</v>
      </c>
      <c r="F7" s="14" t="s">
        <v>23</v>
      </c>
      <c r="G7" s="14">
        <v>102</v>
      </c>
      <c r="H7" s="20">
        <f t="shared" ref="H7:H46" si="0">E7/(G7*G7)*10000</f>
        <v>14.417531718569782</v>
      </c>
      <c r="I7" s="14"/>
      <c r="J7" s="14"/>
      <c r="K7" s="14">
        <v>15.5</v>
      </c>
      <c r="L7" s="14" t="s">
        <v>23</v>
      </c>
      <c r="M7" s="14">
        <v>104</v>
      </c>
      <c r="N7" s="20">
        <f t="shared" ref="N7:N11" si="1">K7/(M7*M7)*10000</f>
        <v>14.330621301775148</v>
      </c>
      <c r="O7" s="14"/>
      <c r="P7" s="13"/>
      <c r="Q7" s="23">
        <v>16</v>
      </c>
      <c r="R7" s="23" t="s">
        <v>23</v>
      </c>
      <c r="S7" s="23">
        <v>105</v>
      </c>
      <c r="T7" s="20">
        <f t="shared" ref="T7:T11" si="2">Q7/(S7*S7)*10000</f>
        <v>14.512471655328799</v>
      </c>
      <c r="U7" s="17"/>
      <c r="V7" s="17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spans="1:37" ht="19.5" customHeight="1">
      <c r="A8" s="255">
        <v>2</v>
      </c>
      <c r="B8" s="52" t="s">
        <v>822</v>
      </c>
      <c r="C8" s="27"/>
      <c r="D8" s="27" t="s">
        <v>823</v>
      </c>
      <c r="E8" s="187">
        <v>16.5</v>
      </c>
      <c r="F8" s="14" t="s">
        <v>23</v>
      </c>
      <c r="G8" s="14">
        <v>104</v>
      </c>
      <c r="H8" s="20">
        <f t="shared" si="0"/>
        <v>15.2551775147929</v>
      </c>
      <c r="I8" s="14"/>
      <c r="J8" s="14"/>
      <c r="K8" s="14">
        <v>17.3</v>
      </c>
      <c r="L8" s="14" t="s">
        <v>23</v>
      </c>
      <c r="M8" s="14">
        <v>106</v>
      </c>
      <c r="N8" s="20">
        <f t="shared" si="1"/>
        <v>15.396938412246353</v>
      </c>
      <c r="O8" s="14"/>
      <c r="P8" s="14"/>
      <c r="Q8" s="23">
        <v>17.8</v>
      </c>
      <c r="R8" s="23" t="s">
        <v>23</v>
      </c>
      <c r="S8" s="23">
        <v>109</v>
      </c>
      <c r="T8" s="20">
        <f t="shared" si="2"/>
        <v>14.98190388014477</v>
      </c>
      <c r="U8" s="17"/>
      <c r="V8" s="17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</row>
    <row r="9" spans="1:37" ht="19.5" customHeight="1">
      <c r="A9" s="255">
        <v>3</v>
      </c>
      <c r="B9" s="52" t="s">
        <v>824</v>
      </c>
      <c r="C9" s="299" t="s">
        <v>825</v>
      </c>
      <c r="D9" s="27"/>
      <c r="E9" s="187">
        <v>17</v>
      </c>
      <c r="F9" s="14" t="s">
        <v>23</v>
      </c>
      <c r="G9" s="14">
        <v>103</v>
      </c>
      <c r="H9" s="20">
        <f t="shared" si="0"/>
        <v>16.024130455273824</v>
      </c>
      <c r="I9" s="79"/>
      <c r="J9" s="14"/>
      <c r="K9" s="14">
        <v>18.3</v>
      </c>
      <c r="L9" s="14" t="s">
        <v>23</v>
      </c>
      <c r="M9" s="14">
        <v>109</v>
      </c>
      <c r="N9" s="20">
        <f t="shared" si="1"/>
        <v>15.402743876778048</v>
      </c>
      <c r="O9" s="14"/>
      <c r="P9" s="14"/>
      <c r="Q9" s="23">
        <v>20</v>
      </c>
      <c r="R9" s="23" t="s">
        <v>23</v>
      </c>
      <c r="S9" s="23">
        <v>111</v>
      </c>
      <c r="T9" s="20">
        <f t="shared" si="2"/>
        <v>16.232448664881097</v>
      </c>
      <c r="U9" s="17"/>
      <c r="V9" s="17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ht="19.5" customHeight="1">
      <c r="A10" s="255">
        <v>4</v>
      </c>
      <c r="B10" s="52" t="s">
        <v>826</v>
      </c>
      <c r="C10" s="27" t="s">
        <v>827</v>
      </c>
      <c r="D10" s="27"/>
      <c r="E10" s="187">
        <v>16.7</v>
      </c>
      <c r="F10" s="14" t="s">
        <v>23</v>
      </c>
      <c r="G10" s="14">
        <v>111</v>
      </c>
      <c r="H10" s="20">
        <f t="shared" si="0"/>
        <v>13.554094635175717</v>
      </c>
      <c r="I10" s="14"/>
      <c r="J10" s="14"/>
      <c r="K10" s="14">
        <v>17.3</v>
      </c>
      <c r="L10" s="14" t="s">
        <v>23</v>
      </c>
      <c r="M10" s="14">
        <v>112</v>
      </c>
      <c r="N10" s="20">
        <f t="shared" si="1"/>
        <v>13.791454081632654</v>
      </c>
      <c r="O10" s="14"/>
      <c r="P10" s="14"/>
      <c r="Q10" s="23">
        <v>18.3</v>
      </c>
      <c r="R10" s="23" t="s">
        <v>23</v>
      </c>
      <c r="S10" s="23">
        <v>115</v>
      </c>
      <c r="T10" s="20">
        <f t="shared" si="2"/>
        <v>13.837429111531192</v>
      </c>
      <c r="U10" s="17"/>
      <c r="V10" s="17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</row>
    <row r="11" spans="1:37" ht="19.5" customHeight="1">
      <c r="A11" s="255">
        <v>5</v>
      </c>
      <c r="B11" s="52" t="s">
        <v>828</v>
      </c>
      <c r="C11" s="27" t="s">
        <v>829</v>
      </c>
      <c r="D11" s="27"/>
      <c r="E11" s="187">
        <v>12.2</v>
      </c>
      <c r="F11" s="13" t="s">
        <v>144</v>
      </c>
      <c r="G11" s="14">
        <v>93</v>
      </c>
      <c r="H11" s="20">
        <f t="shared" si="0"/>
        <v>14.105676956873626</v>
      </c>
      <c r="I11" s="23" t="s">
        <v>830</v>
      </c>
      <c r="J11" s="23" t="s">
        <v>665</v>
      </c>
      <c r="K11" s="14">
        <v>13</v>
      </c>
      <c r="L11" s="13" t="s">
        <v>144</v>
      </c>
      <c r="M11" s="14">
        <v>95</v>
      </c>
      <c r="N11" s="20">
        <f t="shared" si="1"/>
        <v>14.404432132963988</v>
      </c>
      <c r="O11" s="48" t="s">
        <v>831</v>
      </c>
      <c r="P11" s="48" t="s">
        <v>58</v>
      </c>
      <c r="Q11" s="23">
        <v>13.6</v>
      </c>
      <c r="R11" s="48" t="s">
        <v>23</v>
      </c>
      <c r="S11" s="23">
        <v>97</v>
      </c>
      <c r="T11" s="20">
        <f t="shared" si="2"/>
        <v>14.454245934743332</v>
      </c>
      <c r="U11" s="55">
        <v>13.8</v>
      </c>
      <c r="V11" s="55">
        <v>14</v>
      </c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</row>
    <row r="12" spans="1:37" ht="19.5" customHeight="1">
      <c r="A12" s="32">
        <v>6</v>
      </c>
      <c r="B12" s="317" t="s">
        <v>832</v>
      </c>
      <c r="C12" s="243"/>
      <c r="D12" s="243" t="s">
        <v>833</v>
      </c>
      <c r="E12" s="318">
        <v>20.5</v>
      </c>
      <c r="F12" s="35" t="s">
        <v>23</v>
      </c>
      <c r="G12" s="35">
        <v>107</v>
      </c>
      <c r="H12" s="37">
        <f t="shared" si="0"/>
        <v>17.905493929600837</v>
      </c>
      <c r="I12" s="35"/>
      <c r="J12" s="35"/>
      <c r="K12" s="319" t="s">
        <v>38</v>
      </c>
      <c r="L12" s="35"/>
      <c r="M12" s="35"/>
      <c r="N12" s="37"/>
      <c r="O12" s="35"/>
      <c r="P12" s="319"/>
      <c r="Q12" s="319"/>
      <c r="R12" s="35"/>
      <c r="S12" s="35"/>
      <c r="T12" s="37"/>
      <c r="U12" s="32"/>
      <c r="V12" s="32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</row>
    <row r="13" spans="1:37" ht="19.5" customHeight="1">
      <c r="A13" s="255">
        <v>7</v>
      </c>
      <c r="B13" s="52" t="s">
        <v>834</v>
      </c>
      <c r="C13" s="27"/>
      <c r="D13" s="27" t="s">
        <v>835</v>
      </c>
      <c r="E13" s="187">
        <v>18.3</v>
      </c>
      <c r="F13" s="14" t="s">
        <v>23</v>
      </c>
      <c r="G13" s="14">
        <v>105</v>
      </c>
      <c r="H13" s="20">
        <f t="shared" si="0"/>
        <v>16.598639455782312</v>
      </c>
      <c r="I13" s="79"/>
      <c r="J13" s="14"/>
      <c r="K13" s="14">
        <v>18.899999999999999</v>
      </c>
      <c r="L13" s="14" t="s">
        <v>23</v>
      </c>
      <c r="M13" s="14">
        <v>107</v>
      </c>
      <c r="N13" s="20">
        <f t="shared" ref="N13:N32" si="3">K13/(M13*M13)*10000</f>
        <v>16.507991964363701</v>
      </c>
      <c r="O13" s="14"/>
      <c r="P13" s="14"/>
      <c r="Q13" s="23">
        <v>19.2</v>
      </c>
      <c r="R13" s="23" t="s">
        <v>23</v>
      </c>
      <c r="S13" s="23">
        <v>110</v>
      </c>
      <c r="T13" s="20">
        <f t="shared" ref="T13:T32" si="4">Q13/(S13*S13)*10000</f>
        <v>15.867768595041321</v>
      </c>
      <c r="U13" s="17"/>
      <c r="V13" s="17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</row>
    <row r="14" spans="1:37" ht="19.5" customHeight="1">
      <c r="A14" s="255">
        <v>8</v>
      </c>
      <c r="B14" s="52" t="s">
        <v>836</v>
      </c>
      <c r="C14" s="27"/>
      <c r="D14" s="225" t="s">
        <v>837</v>
      </c>
      <c r="E14" s="187">
        <v>15.7</v>
      </c>
      <c r="F14" s="14" t="s">
        <v>23</v>
      </c>
      <c r="G14" s="14">
        <v>100</v>
      </c>
      <c r="H14" s="20">
        <f t="shared" si="0"/>
        <v>15.7</v>
      </c>
      <c r="I14" s="14"/>
      <c r="J14" s="14"/>
      <c r="K14" s="14">
        <v>16.3</v>
      </c>
      <c r="L14" s="14" t="s">
        <v>23</v>
      </c>
      <c r="M14" s="14">
        <v>102</v>
      </c>
      <c r="N14" s="20">
        <f t="shared" si="3"/>
        <v>15.667051134179161</v>
      </c>
      <c r="O14" s="14"/>
      <c r="P14" s="14"/>
      <c r="Q14" s="23">
        <v>17.3</v>
      </c>
      <c r="R14" s="23" t="s">
        <v>23</v>
      </c>
      <c r="S14" s="23">
        <v>105</v>
      </c>
      <c r="T14" s="20">
        <f t="shared" si="4"/>
        <v>15.691609977324264</v>
      </c>
      <c r="U14" s="17"/>
      <c r="V14" s="17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</row>
    <row r="15" spans="1:37" ht="19.5" customHeight="1">
      <c r="A15" s="255">
        <v>9</v>
      </c>
      <c r="B15" s="52" t="s">
        <v>838</v>
      </c>
      <c r="C15" s="184" t="s">
        <v>839</v>
      </c>
      <c r="D15" s="27"/>
      <c r="E15" s="187">
        <v>18.600000000000001</v>
      </c>
      <c r="F15" s="14" t="s">
        <v>23</v>
      </c>
      <c r="G15" s="14">
        <v>107</v>
      </c>
      <c r="H15" s="20">
        <f t="shared" si="0"/>
        <v>16.245960345881738</v>
      </c>
      <c r="I15" s="14"/>
      <c r="J15" s="14"/>
      <c r="K15" s="14">
        <v>18.899999999999999</v>
      </c>
      <c r="L15" s="14" t="s">
        <v>23</v>
      </c>
      <c r="M15" s="14">
        <v>108</v>
      </c>
      <c r="N15" s="20">
        <f t="shared" si="3"/>
        <v>16.203703703703702</v>
      </c>
      <c r="O15" s="14"/>
      <c r="P15" s="14"/>
      <c r="Q15" s="23">
        <v>20.399999999999999</v>
      </c>
      <c r="R15" s="23" t="s">
        <v>23</v>
      </c>
      <c r="S15" s="23">
        <v>110</v>
      </c>
      <c r="T15" s="20">
        <f t="shared" si="4"/>
        <v>16.859504132231404</v>
      </c>
      <c r="U15" s="17"/>
      <c r="V15" s="17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 spans="1:37" ht="19.5" customHeight="1">
      <c r="A16" s="255">
        <v>10</v>
      </c>
      <c r="B16" s="52" t="s">
        <v>840</v>
      </c>
      <c r="C16" s="184"/>
      <c r="D16" s="184" t="s">
        <v>695</v>
      </c>
      <c r="E16" s="187">
        <v>18.600000000000001</v>
      </c>
      <c r="F16" s="14" t="s">
        <v>23</v>
      </c>
      <c r="G16" s="14">
        <v>100</v>
      </c>
      <c r="H16" s="20">
        <f t="shared" si="0"/>
        <v>18.600000000000001</v>
      </c>
      <c r="I16" s="14"/>
      <c r="J16" s="14"/>
      <c r="K16" s="14">
        <v>19.5</v>
      </c>
      <c r="L16" s="14" t="s">
        <v>23</v>
      </c>
      <c r="M16" s="14">
        <v>102</v>
      </c>
      <c r="N16" s="20">
        <f t="shared" si="3"/>
        <v>18.742791234140714</v>
      </c>
      <c r="O16" s="14"/>
      <c r="P16" s="14"/>
      <c r="Q16" s="23">
        <v>21.3</v>
      </c>
      <c r="R16" s="23" t="s">
        <v>23</v>
      </c>
      <c r="S16" s="23">
        <v>104</v>
      </c>
      <c r="T16" s="20">
        <f t="shared" si="4"/>
        <v>19.693047337278106</v>
      </c>
      <c r="U16" s="17"/>
      <c r="V16" s="17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</row>
    <row r="17" spans="1:37" ht="19.5" customHeight="1">
      <c r="A17" s="255">
        <v>11</v>
      </c>
      <c r="B17" s="168" t="s">
        <v>841</v>
      </c>
      <c r="C17" s="27"/>
      <c r="D17" s="225" t="s">
        <v>842</v>
      </c>
      <c r="E17" s="187">
        <v>25</v>
      </c>
      <c r="F17" s="13" t="s">
        <v>56</v>
      </c>
      <c r="G17" s="14">
        <v>104</v>
      </c>
      <c r="H17" s="20">
        <f t="shared" si="0"/>
        <v>23.113905325443788</v>
      </c>
      <c r="I17" s="23" t="s">
        <v>517</v>
      </c>
      <c r="J17" s="23" t="s">
        <v>670</v>
      </c>
      <c r="K17" s="14">
        <v>25</v>
      </c>
      <c r="L17" s="13" t="s">
        <v>23</v>
      </c>
      <c r="M17" s="14">
        <v>106</v>
      </c>
      <c r="N17" s="20">
        <f t="shared" si="3"/>
        <v>22.249911000356001</v>
      </c>
      <c r="O17" s="48" t="s">
        <v>843</v>
      </c>
      <c r="P17" s="48" t="s">
        <v>843</v>
      </c>
      <c r="Q17" s="23">
        <v>25</v>
      </c>
      <c r="R17" s="48" t="s">
        <v>23</v>
      </c>
      <c r="S17" s="23">
        <v>108</v>
      </c>
      <c r="T17" s="20">
        <f t="shared" si="4"/>
        <v>21.433470507544584</v>
      </c>
      <c r="U17" s="55" t="s">
        <v>844</v>
      </c>
      <c r="V17" s="55" t="s">
        <v>844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</row>
    <row r="18" spans="1:37" ht="19.5" customHeight="1">
      <c r="A18" s="255">
        <v>12</v>
      </c>
      <c r="B18" s="52" t="s">
        <v>845</v>
      </c>
      <c r="C18" s="27" t="s">
        <v>846</v>
      </c>
      <c r="D18" s="27"/>
      <c r="E18" s="187">
        <v>20</v>
      </c>
      <c r="F18" s="14" t="s">
        <v>23</v>
      </c>
      <c r="G18" s="14">
        <v>106</v>
      </c>
      <c r="H18" s="20">
        <f t="shared" si="0"/>
        <v>17.7999288002848</v>
      </c>
      <c r="I18" s="79"/>
      <c r="J18" s="14"/>
      <c r="K18" s="14">
        <v>22</v>
      </c>
      <c r="L18" s="14" t="s">
        <v>23</v>
      </c>
      <c r="M18" s="14">
        <v>109</v>
      </c>
      <c r="N18" s="20">
        <f t="shared" si="3"/>
        <v>18.516959851864321</v>
      </c>
      <c r="O18" s="14"/>
      <c r="P18" s="14"/>
      <c r="Q18" s="23">
        <v>23</v>
      </c>
      <c r="R18" s="23" t="s">
        <v>23</v>
      </c>
      <c r="S18" s="23">
        <v>111</v>
      </c>
      <c r="T18" s="20">
        <f t="shared" si="4"/>
        <v>18.667315964613262</v>
      </c>
      <c r="U18" s="17"/>
      <c r="V18" s="17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</row>
    <row r="19" spans="1:37" ht="19.5" customHeight="1">
      <c r="A19" s="255">
        <v>13</v>
      </c>
      <c r="B19" s="52" t="s">
        <v>847</v>
      </c>
      <c r="C19" s="27" t="s">
        <v>785</v>
      </c>
      <c r="D19" s="320"/>
      <c r="E19" s="187">
        <v>15.5</v>
      </c>
      <c r="F19" s="14" t="s">
        <v>23</v>
      </c>
      <c r="G19" s="14">
        <v>101</v>
      </c>
      <c r="H19" s="20">
        <f t="shared" si="0"/>
        <v>15.194588765807273</v>
      </c>
      <c r="I19" s="14"/>
      <c r="J19" s="14"/>
      <c r="K19" s="14">
        <v>16.600000000000001</v>
      </c>
      <c r="L19" s="14" t="s">
        <v>23</v>
      </c>
      <c r="M19" s="14">
        <v>105</v>
      </c>
      <c r="N19" s="20">
        <f t="shared" si="3"/>
        <v>15.056689342403629</v>
      </c>
      <c r="O19" s="14"/>
      <c r="P19" s="14"/>
      <c r="Q19" s="23">
        <v>16.8</v>
      </c>
      <c r="R19" s="23" t="s">
        <v>23</v>
      </c>
      <c r="S19" s="23">
        <v>107</v>
      </c>
      <c r="T19" s="20">
        <f t="shared" si="4"/>
        <v>14.673770634989955</v>
      </c>
      <c r="U19" s="17"/>
      <c r="V19" s="17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</row>
    <row r="20" spans="1:37" ht="19.5" customHeight="1">
      <c r="A20" s="255">
        <v>14</v>
      </c>
      <c r="B20" s="52" t="s">
        <v>848</v>
      </c>
      <c r="C20" s="27" t="s">
        <v>849</v>
      </c>
      <c r="D20" s="27"/>
      <c r="E20" s="187">
        <v>16.100000000000001</v>
      </c>
      <c r="F20" s="14" t="s">
        <v>23</v>
      </c>
      <c r="G20" s="14">
        <v>101</v>
      </c>
      <c r="H20" s="20">
        <f t="shared" si="0"/>
        <v>15.782766395451427</v>
      </c>
      <c r="I20" s="14"/>
      <c r="J20" s="14"/>
      <c r="K20" s="14">
        <v>16.600000000000001</v>
      </c>
      <c r="L20" s="14" t="s">
        <v>23</v>
      </c>
      <c r="M20" s="14">
        <v>102</v>
      </c>
      <c r="N20" s="20">
        <f t="shared" si="3"/>
        <v>15.955401768550558</v>
      </c>
      <c r="O20" s="14"/>
      <c r="P20" s="14"/>
      <c r="Q20" s="23">
        <v>16.8</v>
      </c>
      <c r="R20" s="23" t="s">
        <v>23</v>
      </c>
      <c r="S20" s="23">
        <v>104</v>
      </c>
      <c r="T20" s="20">
        <f t="shared" si="4"/>
        <v>15.532544378698226</v>
      </c>
      <c r="U20" s="17"/>
      <c r="V20" s="1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</row>
    <row r="21" spans="1:37" ht="19.5" customHeight="1">
      <c r="A21" s="255">
        <v>15</v>
      </c>
      <c r="B21" s="52" t="s">
        <v>850</v>
      </c>
      <c r="C21" s="184" t="s">
        <v>851</v>
      </c>
      <c r="D21" s="27"/>
      <c r="E21" s="187">
        <v>15.8</v>
      </c>
      <c r="F21" s="14" t="s">
        <v>23</v>
      </c>
      <c r="G21" s="14">
        <v>98</v>
      </c>
      <c r="H21" s="20">
        <f t="shared" si="0"/>
        <v>16.451478550603916</v>
      </c>
      <c r="I21" s="14"/>
      <c r="J21" s="14"/>
      <c r="K21" s="14">
        <v>16.600000000000001</v>
      </c>
      <c r="L21" s="14" t="s">
        <v>23</v>
      </c>
      <c r="M21" s="23">
        <v>100</v>
      </c>
      <c r="N21" s="20">
        <f t="shared" si="3"/>
        <v>16.600000000000001</v>
      </c>
      <c r="O21" s="14"/>
      <c r="P21" s="14"/>
      <c r="Q21" s="23">
        <v>16.8</v>
      </c>
      <c r="R21" s="23" t="s">
        <v>23</v>
      </c>
      <c r="S21" s="23">
        <v>102</v>
      </c>
      <c r="T21" s="20">
        <f t="shared" si="4"/>
        <v>16.147635524798154</v>
      </c>
      <c r="U21" s="17"/>
      <c r="V21" s="1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</row>
    <row r="22" spans="1:37" ht="19.5" customHeight="1">
      <c r="A22" s="255">
        <v>16</v>
      </c>
      <c r="B22" s="52" t="s">
        <v>852</v>
      </c>
      <c r="C22" s="27" t="s">
        <v>853</v>
      </c>
      <c r="D22" s="27"/>
      <c r="E22" s="187">
        <v>15.5</v>
      </c>
      <c r="F22" s="14" t="s">
        <v>23</v>
      </c>
      <c r="G22" s="14">
        <v>97</v>
      </c>
      <c r="H22" s="20">
        <f t="shared" si="0"/>
        <v>16.473589116803062</v>
      </c>
      <c r="I22" s="13"/>
      <c r="J22" s="14"/>
      <c r="K22" s="14">
        <v>17.399999999999999</v>
      </c>
      <c r="L22" s="14" t="s">
        <v>23</v>
      </c>
      <c r="M22" s="14">
        <v>102</v>
      </c>
      <c r="N22" s="20">
        <f t="shared" si="3"/>
        <v>16.724336793540946</v>
      </c>
      <c r="O22" s="14"/>
      <c r="P22" s="14"/>
      <c r="Q22" s="23">
        <v>18</v>
      </c>
      <c r="R22" s="23" t="s">
        <v>23</v>
      </c>
      <c r="S22" s="23">
        <v>104</v>
      </c>
      <c r="T22" s="20">
        <f t="shared" si="4"/>
        <v>16.642011834319526</v>
      </c>
      <c r="U22" s="17"/>
      <c r="V22" s="1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</row>
    <row r="23" spans="1:37" ht="19.5" customHeight="1">
      <c r="A23" s="255">
        <v>17</v>
      </c>
      <c r="B23" s="52" t="s">
        <v>854</v>
      </c>
      <c r="C23" s="184" t="s">
        <v>855</v>
      </c>
      <c r="D23" s="184"/>
      <c r="E23" s="187">
        <v>18.100000000000001</v>
      </c>
      <c r="F23" s="14" t="s">
        <v>23</v>
      </c>
      <c r="G23" s="14">
        <v>105</v>
      </c>
      <c r="H23" s="20">
        <f t="shared" si="0"/>
        <v>16.417233560090704</v>
      </c>
      <c r="I23" s="14"/>
      <c r="J23" s="153"/>
      <c r="K23" s="14">
        <v>18.5</v>
      </c>
      <c r="L23" s="14" t="s">
        <v>23</v>
      </c>
      <c r="M23" s="14">
        <v>107</v>
      </c>
      <c r="N23" s="20">
        <f t="shared" si="3"/>
        <v>16.158616473054416</v>
      </c>
      <c r="O23" s="153"/>
      <c r="P23" s="14"/>
      <c r="Q23" s="23">
        <v>18.5</v>
      </c>
      <c r="R23" s="23" t="s">
        <v>23</v>
      </c>
      <c r="S23" s="23">
        <v>108</v>
      </c>
      <c r="T23" s="20">
        <f t="shared" si="4"/>
        <v>15.860768175582992</v>
      </c>
      <c r="U23" s="17"/>
      <c r="V23" s="1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</row>
    <row r="24" spans="1:37" ht="19.5" customHeight="1">
      <c r="A24" s="255">
        <v>18</v>
      </c>
      <c r="B24" s="52" t="s">
        <v>856</v>
      </c>
      <c r="C24" s="27"/>
      <c r="D24" s="27" t="s">
        <v>857</v>
      </c>
      <c r="E24" s="187">
        <v>13.4</v>
      </c>
      <c r="F24" s="14" t="s">
        <v>23</v>
      </c>
      <c r="G24" s="14">
        <v>100</v>
      </c>
      <c r="H24" s="20">
        <f t="shared" si="0"/>
        <v>13.4</v>
      </c>
      <c r="I24" s="79"/>
      <c r="J24" s="153"/>
      <c r="K24" s="14">
        <v>13.9</v>
      </c>
      <c r="L24" s="14" t="s">
        <v>23</v>
      </c>
      <c r="M24" s="14">
        <v>102</v>
      </c>
      <c r="N24" s="20">
        <f t="shared" si="3"/>
        <v>13.360246059207997</v>
      </c>
      <c r="O24" s="153"/>
      <c r="P24" s="14"/>
      <c r="Q24" s="23">
        <v>14.5</v>
      </c>
      <c r="R24" s="23" t="s">
        <v>23</v>
      </c>
      <c r="S24" s="23">
        <v>104</v>
      </c>
      <c r="T24" s="20">
        <f t="shared" si="4"/>
        <v>13.406065088757396</v>
      </c>
      <c r="U24" s="17"/>
      <c r="V24" s="1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</row>
    <row r="25" spans="1:37" ht="19.5" customHeight="1">
      <c r="A25" s="255">
        <v>19</v>
      </c>
      <c r="B25" s="168" t="s">
        <v>858</v>
      </c>
      <c r="C25" s="27" t="s">
        <v>859</v>
      </c>
      <c r="D25" s="27"/>
      <c r="E25" s="187">
        <v>22.7</v>
      </c>
      <c r="F25" s="14" t="s">
        <v>23</v>
      </c>
      <c r="G25" s="14">
        <v>114</v>
      </c>
      <c r="H25" s="20">
        <f t="shared" si="0"/>
        <v>17.466912896275776</v>
      </c>
      <c r="I25" s="14"/>
      <c r="J25" s="153"/>
      <c r="K25" s="14">
        <v>23</v>
      </c>
      <c r="L25" s="14" t="s">
        <v>23</v>
      </c>
      <c r="M25" s="14">
        <v>116</v>
      </c>
      <c r="N25" s="20">
        <f t="shared" si="3"/>
        <v>17.092746730083235</v>
      </c>
      <c r="O25" s="153"/>
      <c r="P25" s="14"/>
      <c r="Q25" s="23">
        <v>23</v>
      </c>
      <c r="R25" s="23" t="s">
        <v>23</v>
      </c>
      <c r="S25" s="23">
        <v>118</v>
      </c>
      <c r="T25" s="20">
        <f t="shared" si="4"/>
        <v>16.518241884515945</v>
      </c>
      <c r="U25" s="17"/>
      <c r="V25" s="1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</row>
    <row r="26" spans="1:37" ht="19.5" customHeight="1">
      <c r="A26" s="255">
        <v>20</v>
      </c>
      <c r="B26" s="52" t="s">
        <v>860</v>
      </c>
      <c r="C26" s="27" t="s">
        <v>861</v>
      </c>
      <c r="D26" s="27"/>
      <c r="E26" s="187">
        <v>17.3</v>
      </c>
      <c r="F26" s="14" t="s">
        <v>23</v>
      </c>
      <c r="G26" s="14">
        <v>100</v>
      </c>
      <c r="H26" s="20">
        <f t="shared" si="0"/>
        <v>17.3</v>
      </c>
      <c r="I26" s="14"/>
      <c r="J26" s="14"/>
      <c r="K26" s="14">
        <v>17.5</v>
      </c>
      <c r="L26" s="14" t="s">
        <v>23</v>
      </c>
      <c r="M26" s="14">
        <v>102</v>
      </c>
      <c r="N26" s="20">
        <f t="shared" si="3"/>
        <v>16.820453671664744</v>
      </c>
      <c r="O26" s="14"/>
      <c r="P26" s="14"/>
      <c r="Q26" s="23">
        <v>18.5</v>
      </c>
      <c r="R26" s="23" t="s">
        <v>23</v>
      </c>
      <c r="S26" s="23">
        <v>105</v>
      </c>
      <c r="T26" s="20">
        <f t="shared" si="4"/>
        <v>16.780045351473923</v>
      </c>
      <c r="U26" s="17"/>
      <c r="V26" s="1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</row>
    <row r="27" spans="1:37" ht="19.5" customHeight="1">
      <c r="A27" s="255">
        <v>21</v>
      </c>
      <c r="B27" s="168" t="s">
        <v>862</v>
      </c>
      <c r="C27" s="168"/>
      <c r="D27" s="299" t="s">
        <v>863</v>
      </c>
      <c r="E27" s="187">
        <v>16.899999999999999</v>
      </c>
      <c r="F27" s="14" t="s">
        <v>23</v>
      </c>
      <c r="G27" s="14">
        <v>104</v>
      </c>
      <c r="H27" s="20">
        <f t="shared" si="0"/>
        <v>15.624999999999998</v>
      </c>
      <c r="I27" s="14"/>
      <c r="J27" s="153"/>
      <c r="K27" s="14">
        <v>17.600000000000001</v>
      </c>
      <c r="L27" s="14" t="s">
        <v>23</v>
      </c>
      <c r="M27" s="14">
        <v>105</v>
      </c>
      <c r="N27" s="20">
        <f t="shared" si="3"/>
        <v>15.963718820861679</v>
      </c>
      <c r="O27" s="153"/>
      <c r="P27" s="14"/>
      <c r="Q27" s="23">
        <v>18.5</v>
      </c>
      <c r="R27" s="23" t="s">
        <v>23</v>
      </c>
      <c r="S27" s="23">
        <v>107</v>
      </c>
      <c r="T27" s="20">
        <f t="shared" si="4"/>
        <v>16.158616473054416</v>
      </c>
      <c r="U27" s="17"/>
      <c r="V27" s="1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</row>
    <row r="28" spans="1:37" ht="19.5" customHeight="1">
      <c r="A28" s="255">
        <v>22</v>
      </c>
      <c r="B28" s="52" t="s">
        <v>864</v>
      </c>
      <c r="C28" s="27" t="s">
        <v>865</v>
      </c>
      <c r="D28" s="27"/>
      <c r="E28" s="187">
        <v>14.1</v>
      </c>
      <c r="F28" s="14" t="s">
        <v>23</v>
      </c>
      <c r="G28" s="14">
        <v>101</v>
      </c>
      <c r="H28" s="20">
        <f t="shared" si="0"/>
        <v>13.822174296637584</v>
      </c>
      <c r="I28" s="14"/>
      <c r="J28" s="14"/>
      <c r="K28" s="14">
        <v>15</v>
      </c>
      <c r="L28" s="14" t="s">
        <v>23</v>
      </c>
      <c r="M28" s="14">
        <v>102</v>
      </c>
      <c r="N28" s="20">
        <f t="shared" si="3"/>
        <v>14.417531718569782</v>
      </c>
      <c r="O28" s="14"/>
      <c r="P28" s="14"/>
      <c r="Q28" s="23">
        <v>15.5</v>
      </c>
      <c r="R28" s="23" t="s">
        <v>23</v>
      </c>
      <c r="S28" s="23">
        <v>104</v>
      </c>
      <c r="T28" s="20">
        <f t="shared" si="4"/>
        <v>14.330621301775148</v>
      </c>
      <c r="U28" s="17"/>
      <c r="V28" s="17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</row>
    <row r="29" spans="1:37" ht="19.5" customHeight="1">
      <c r="A29" s="255">
        <v>23</v>
      </c>
      <c r="B29" s="52" t="s">
        <v>866</v>
      </c>
      <c r="C29" s="27" t="s">
        <v>809</v>
      </c>
      <c r="D29" s="27"/>
      <c r="E29" s="187">
        <v>18.100000000000001</v>
      </c>
      <c r="F29" s="14" t="s">
        <v>23</v>
      </c>
      <c r="G29" s="14">
        <v>109</v>
      </c>
      <c r="H29" s="20">
        <f t="shared" si="0"/>
        <v>15.234407878124737</v>
      </c>
      <c r="I29" s="14"/>
      <c r="J29" s="153"/>
      <c r="K29" s="14">
        <v>18.5</v>
      </c>
      <c r="L29" s="14" t="s">
        <v>23</v>
      </c>
      <c r="M29" s="14">
        <v>111</v>
      </c>
      <c r="N29" s="20">
        <f t="shared" si="3"/>
        <v>15.015015015015015</v>
      </c>
      <c r="O29" s="153"/>
      <c r="P29" s="14"/>
      <c r="Q29" s="23">
        <v>19</v>
      </c>
      <c r="R29" s="23" t="s">
        <v>23</v>
      </c>
      <c r="S29" s="23">
        <v>113</v>
      </c>
      <c r="T29" s="20">
        <f t="shared" si="4"/>
        <v>14.879786984102124</v>
      </c>
      <c r="U29" s="17"/>
      <c r="V29" s="1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</row>
    <row r="30" spans="1:37" ht="19.5" customHeight="1">
      <c r="A30" s="255">
        <v>24</v>
      </c>
      <c r="B30" s="52" t="s">
        <v>867</v>
      </c>
      <c r="C30" s="27"/>
      <c r="D30" s="27" t="s">
        <v>868</v>
      </c>
      <c r="E30" s="187">
        <v>14.1</v>
      </c>
      <c r="F30" s="14" t="s">
        <v>23</v>
      </c>
      <c r="G30" s="14">
        <v>96</v>
      </c>
      <c r="H30" s="20">
        <f t="shared" si="0"/>
        <v>15.299479166666666</v>
      </c>
      <c r="I30" s="14"/>
      <c r="J30" s="153"/>
      <c r="K30" s="14">
        <v>14.6</v>
      </c>
      <c r="L30" s="14" t="s">
        <v>23</v>
      </c>
      <c r="M30" s="14">
        <v>97</v>
      </c>
      <c r="N30" s="20">
        <f t="shared" si="3"/>
        <v>15.517058135827398</v>
      </c>
      <c r="O30" s="153"/>
      <c r="P30" s="14"/>
      <c r="Q30" s="23">
        <v>15</v>
      </c>
      <c r="R30" s="23" t="s">
        <v>23</v>
      </c>
      <c r="S30" s="23">
        <v>100</v>
      </c>
      <c r="T30" s="20">
        <f t="shared" si="4"/>
        <v>15</v>
      </c>
      <c r="U30" s="17"/>
      <c r="V30" s="1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</row>
    <row r="31" spans="1:37" ht="19.5" customHeight="1">
      <c r="A31" s="255">
        <v>25</v>
      </c>
      <c r="B31" s="168" t="s">
        <v>869</v>
      </c>
      <c r="C31" s="27" t="s">
        <v>870</v>
      </c>
      <c r="D31" s="27"/>
      <c r="E31" s="321" t="s">
        <v>726</v>
      </c>
      <c r="F31" s="14" t="s">
        <v>23</v>
      </c>
      <c r="G31" s="14">
        <v>95</v>
      </c>
      <c r="H31" s="20">
        <f t="shared" si="0"/>
        <v>16.620498614958446</v>
      </c>
      <c r="I31" s="79"/>
      <c r="J31" s="153"/>
      <c r="K31" s="14">
        <v>15.5</v>
      </c>
      <c r="L31" s="14" t="s">
        <v>23</v>
      </c>
      <c r="M31" s="14">
        <v>98</v>
      </c>
      <c r="N31" s="20">
        <f t="shared" si="3"/>
        <v>16.139108704706373</v>
      </c>
      <c r="O31" s="153"/>
      <c r="P31" s="14"/>
      <c r="Q31" s="23">
        <v>16.2</v>
      </c>
      <c r="R31" s="23" t="s">
        <v>23</v>
      </c>
      <c r="S31" s="23">
        <v>101</v>
      </c>
      <c r="T31" s="20">
        <f t="shared" si="4"/>
        <v>15.880796000392117</v>
      </c>
      <c r="U31" s="17"/>
      <c r="V31" s="1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</row>
    <row r="32" spans="1:37" ht="19.5" customHeight="1">
      <c r="A32" s="255">
        <v>26</v>
      </c>
      <c r="B32" s="52" t="s">
        <v>871</v>
      </c>
      <c r="C32" s="27"/>
      <c r="D32" s="27" t="s">
        <v>640</v>
      </c>
      <c r="E32" s="321" t="s">
        <v>872</v>
      </c>
      <c r="F32" s="14" t="s">
        <v>23</v>
      </c>
      <c r="G32" s="14">
        <v>106</v>
      </c>
      <c r="H32" s="20">
        <f t="shared" si="0"/>
        <v>18.68992524029904</v>
      </c>
      <c r="I32" s="79"/>
      <c r="J32" s="153"/>
      <c r="K32" s="14">
        <v>22</v>
      </c>
      <c r="L32" s="14" t="s">
        <v>23</v>
      </c>
      <c r="M32" s="14">
        <v>111</v>
      </c>
      <c r="N32" s="20">
        <f t="shared" si="3"/>
        <v>17.855693531369205</v>
      </c>
      <c r="O32" s="153"/>
      <c r="P32" s="14"/>
      <c r="Q32" s="23">
        <v>23</v>
      </c>
      <c r="R32" s="23" t="s">
        <v>23</v>
      </c>
      <c r="S32" s="23">
        <v>113</v>
      </c>
      <c r="T32" s="20">
        <f t="shared" si="4"/>
        <v>18.012373717597306</v>
      </c>
      <c r="U32" s="17"/>
      <c r="V32" s="17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</row>
    <row r="33" spans="1:37" ht="19.5" customHeight="1">
      <c r="A33" s="83">
        <v>27</v>
      </c>
      <c r="B33" s="205" t="s">
        <v>873</v>
      </c>
      <c r="C33" s="206" t="s">
        <v>874</v>
      </c>
      <c r="D33" s="206"/>
      <c r="E33" s="322" t="s">
        <v>875</v>
      </c>
      <c r="F33" s="86" t="s">
        <v>23</v>
      </c>
      <c r="G33" s="86">
        <v>99</v>
      </c>
      <c r="H33" s="88">
        <f t="shared" si="0"/>
        <v>15.814712784409755</v>
      </c>
      <c r="I33" s="323"/>
      <c r="J33" s="157"/>
      <c r="K33" s="324" t="s">
        <v>38</v>
      </c>
      <c r="L33" s="86"/>
      <c r="M33" s="325"/>
      <c r="N33" s="88"/>
      <c r="O33" s="157"/>
      <c r="P33" s="324"/>
      <c r="Q33" s="92"/>
      <c r="R33" s="324"/>
      <c r="S33" s="86"/>
      <c r="T33" s="88"/>
      <c r="U33" s="83"/>
      <c r="V33" s="83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</row>
    <row r="34" spans="1:37" ht="19.5" customHeight="1">
      <c r="A34" s="255">
        <v>28</v>
      </c>
      <c r="B34" s="52" t="s">
        <v>876</v>
      </c>
      <c r="C34" s="184" t="s">
        <v>805</v>
      </c>
      <c r="D34" s="27"/>
      <c r="E34" s="321" t="s">
        <v>877</v>
      </c>
      <c r="F34" s="14" t="s">
        <v>23</v>
      </c>
      <c r="G34" s="14">
        <v>95</v>
      </c>
      <c r="H34" s="20">
        <f t="shared" si="0"/>
        <v>14.51523545706371</v>
      </c>
      <c r="I34" s="14"/>
      <c r="J34" s="153"/>
      <c r="K34" s="14">
        <v>14</v>
      </c>
      <c r="L34" s="14" t="s">
        <v>23</v>
      </c>
      <c r="M34" s="14">
        <v>97</v>
      </c>
      <c r="N34" s="20">
        <f t="shared" ref="N34:N46" si="5">K34/(M34*M34)*10000</f>
        <v>14.879370815176957</v>
      </c>
      <c r="O34" s="153"/>
      <c r="P34" s="14"/>
      <c r="Q34" s="23">
        <v>15</v>
      </c>
      <c r="R34" s="23" t="s">
        <v>23</v>
      </c>
      <c r="S34" s="23">
        <v>99</v>
      </c>
      <c r="T34" s="20">
        <f t="shared" ref="T34:T47" si="6">Q34/(S34*S34)*10000</f>
        <v>15.304560759106215</v>
      </c>
      <c r="U34" s="17"/>
      <c r="V34" s="17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</row>
    <row r="35" spans="1:37" ht="19.5" customHeight="1">
      <c r="A35" s="255">
        <v>29</v>
      </c>
      <c r="B35" s="17" t="s">
        <v>878</v>
      </c>
      <c r="C35" s="17"/>
      <c r="D35" s="17" t="s">
        <v>879</v>
      </c>
      <c r="E35" s="321" t="s">
        <v>880</v>
      </c>
      <c r="F35" s="13" t="s">
        <v>56</v>
      </c>
      <c r="G35" s="14">
        <v>122</v>
      </c>
      <c r="H35" s="20">
        <f t="shared" si="0"/>
        <v>27.54635850577802</v>
      </c>
      <c r="I35" s="23" t="s">
        <v>881</v>
      </c>
      <c r="J35" s="176" t="s">
        <v>882</v>
      </c>
      <c r="K35" s="14">
        <v>41</v>
      </c>
      <c r="L35" s="13" t="s">
        <v>56</v>
      </c>
      <c r="M35" s="14">
        <v>123</v>
      </c>
      <c r="N35" s="20">
        <f t="shared" si="5"/>
        <v>27.100271002710027</v>
      </c>
      <c r="O35" s="23" t="s">
        <v>883</v>
      </c>
      <c r="P35" s="23" t="s">
        <v>884</v>
      </c>
      <c r="Q35" s="23">
        <v>41</v>
      </c>
      <c r="R35" s="13" t="s">
        <v>56</v>
      </c>
      <c r="S35" s="23">
        <v>125</v>
      </c>
      <c r="T35" s="20">
        <f t="shared" si="6"/>
        <v>26.240000000000002</v>
      </c>
      <c r="U35" s="55">
        <v>41.5</v>
      </c>
      <c r="V35" s="55">
        <v>41.7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 spans="1:37" ht="19.5" customHeight="1">
      <c r="A36" s="255">
        <v>30</v>
      </c>
      <c r="B36" s="52" t="s">
        <v>885</v>
      </c>
      <c r="C36" s="184"/>
      <c r="D36" s="27" t="s">
        <v>886</v>
      </c>
      <c r="E36" s="321" t="s">
        <v>887</v>
      </c>
      <c r="F36" s="14" t="s">
        <v>23</v>
      </c>
      <c r="G36" s="14">
        <v>99</v>
      </c>
      <c r="H36" s="20">
        <f t="shared" si="0"/>
        <v>14.488317518620548</v>
      </c>
      <c r="I36" s="14"/>
      <c r="J36" s="153"/>
      <c r="K36" s="14">
        <v>14.5</v>
      </c>
      <c r="L36" s="14" t="s">
        <v>23</v>
      </c>
      <c r="M36" s="14">
        <v>100</v>
      </c>
      <c r="N36" s="20">
        <f t="shared" si="5"/>
        <v>14.499999999999998</v>
      </c>
      <c r="O36" s="14"/>
      <c r="P36" s="14"/>
      <c r="Q36" s="23">
        <v>16</v>
      </c>
      <c r="R36" s="23" t="s">
        <v>23</v>
      </c>
      <c r="S36" s="23">
        <v>102</v>
      </c>
      <c r="T36" s="20">
        <f t="shared" si="6"/>
        <v>15.378700499807767</v>
      </c>
      <c r="U36" s="17"/>
      <c r="V36" s="17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</row>
    <row r="37" spans="1:37" ht="19.5" customHeight="1">
      <c r="A37" s="255">
        <v>31</v>
      </c>
      <c r="B37" s="52" t="s">
        <v>888</v>
      </c>
      <c r="C37" s="27" t="s">
        <v>889</v>
      </c>
      <c r="D37" s="27"/>
      <c r="E37" s="321" t="s">
        <v>890</v>
      </c>
      <c r="F37" s="13" t="s">
        <v>56</v>
      </c>
      <c r="G37" s="14">
        <v>106</v>
      </c>
      <c r="H37" s="20">
        <f t="shared" si="0"/>
        <v>21.715913136347453</v>
      </c>
      <c r="I37" s="23" t="s">
        <v>891</v>
      </c>
      <c r="J37" s="176" t="s">
        <v>891</v>
      </c>
      <c r="K37" s="14">
        <v>24.4</v>
      </c>
      <c r="L37" s="13" t="s">
        <v>56</v>
      </c>
      <c r="M37" s="14">
        <v>108</v>
      </c>
      <c r="N37" s="20">
        <f t="shared" si="5"/>
        <v>20.919067215363512</v>
      </c>
      <c r="O37" s="23" t="s">
        <v>625</v>
      </c>
      <c r="P37" s="23" t="s">
        <v>625</v>
      </c>
      <c r="Q37" s="23">
        <v>24</v>
      </c>
      <c r="R37" s="13" t="s">
        <v>56</v>
      </c>
      <c r="S37" s="23">
        <v>111</v>
      </c>
      <c r="T37" s="20">
        <f t="shared" si="6"/>
        <v>19.478938397857316</v>
      </c>
      <c r="U37" s="55" t="s">
        <v>696</v>
      </c>
      <c r="V37" s="55" t="s">
        <v>696</v>
      </c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</row>
    <row r="38" spans="1:37" ht="19.5" customHeight="1">
      <c r="A38" s="255">
        <v>32</v>
      </c>
      <c r="B38" s="52" t="s">
        <v>892</v>
      </c>
      <c r="C38" s="27" t="s">
        <v>893</v>
      </c>
      <c r="D38" s="27"/>
      <c r="E38" s="321" t="s">
        <v>894</v>
      </c>
      <c r="F38" s="14" t="s">
        <v>23</v>
      </c>
      <c r="G38" s="14">
        <v>106</v>
      </c>
      <c r="H38" s="20">
        <f t="shared" si="0"/>
        <v>15.930936276254894</v>
      </c>
      <c r="I38" s="14"/>
      <c r="J38" s="153"/>
      <c r="K38" s="14">
        <v>18.2</v>
      </c>
      <c r="L38" s="14" t="s">
        <v>23</v>
      </c>
      <c r="M38" s="14">
        <v>107</v>
      </c>
      <c r="N38" s="20">
        <f t="shared" si="5"/>
        <v>15.896584854572451</v>
      </c>
      <c r="O38" s="14"/>
      <c r="P38" s="14"/>
      <c r="Q38" s="23">
        <v>18.5</v>
      </c>
      <c r="R38" s="23" t="s">
        <v>23</v>
      </c>
      <c r="S38" s="23">
        <v>109</v>
      </c>
      <c r="T38" s="20">
        <f t="shared" si="6"/>
        <v>15.57107987543136</v>
      </c>
      <c r="U38" s="17"/>
      <c r="V38" s="17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</row>
    <row r="39" spans="1:37" ht="19.5" customHeight="1">
      <c r="A39" s="255">
        <v>33</v>
      </c>
      <c r="B39" s="52" t="s">
        <v>895</v>
      </c>
      <c r="C39" s="27" t="s">
        <v>640</v>
      </c>
      <c r="D39" s="27"/>
      <c r="E39" s="321" t="s">
        <v>896</v>
      </c>
      <c r="F39" s="13" t="s">
        <v>56</v>
      </c>
      <c r="G39" s="14">
        <v>115</v>
      </c>
      <c r="H39" s="20">
        <f t="shared" si="0"/>
        <v>18.147448015122873</v>
      </c>
      <c r="I39" s="23" t="s">
        <v>626</v>
      </c>
      <c r="J39" s="326" t="s">
        <v>751</v>
      </c>
      <c r="K39" s="14">
        <v>23.5</v>
      </c>
      <c r="L39" s="13" t="s">
        <v>23</v>
      </c>
      <c r="M39" s="14">
        <v>117</v>
      </c>
      <c r="N39" s="20">
        <f t="shared" si="5"/>
        <v>17.167068449119732</v>
      </c>
      <c r="O39" s="48" t="s">
        <v>751</v>
      </c>
      <c r="P39" s="48" t="s">
        <v>751</v>
      </c>
      <c r="Q39" s="23">
        <v>23.5</v>
      </c>
      <c r="R39" s="48" t="s">
        <v>23</v>
      </c>
      <c r="S39" s="23">
        <v>119</v>
      </c>
      <c r="T39" s="20">
        <f t="shared" si="6"/>
        <v>16.594873243415012</v>
      </c>
      <c r="U39" s="55">
        <v>23.7</v>
      </c>
      <c r="V39" s="55">
        <v>23.7</v>
      </c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</row>
    <row r="40" spans="1:37" ht="19.5" customHeight="1">
      <c r="A40" s="255">
        <v>34</v>
      </c>
      <c r="B40" s="52" t="s">
        <v>897</v>
      </c>
      <c r="C40" s="27"/>
      <c r="D40" s="27" t="s">
        <v>695</v>
      </c>
      <c r="E40" s="321" t="s">
        <v>661</v>
      </c>
      <c r="F40" s="14" t="s">
        <v>23</v>
      </c>
      <c r="G40" s="14">
        <v>103</v>
      </c>
      <c r="H40" s="20">
        <f t="shared" si="0"/>
        <v>18.851918182675085</v>
      </c>
      <c r="I40" s="14"/>
      <c r="J40" s="153"/>
      <c r="K40" s="14">
        <v>21</v>
      </c>
      <c r="L40" s="14" t="s">
        <v>23</v>
      </c>
      <c r="M40" s="14">
        <v>105</v>
      </c>
      <c r="N40" s="20">
        <f t="shared" si="5"/>
        <v>19.047619047619047</v>
      </c>
      <c r="O40" s="14"/>
      <c r="P40" s="14"/>
      <c r="Q40" s="23">
        <v>21.3</v>
      </c>
      <c r="R40" s="23" t="s">
        <v>23</v>
      </c>
      <c r="S40" s="23">
        <v>108</v>
      </c>
      <c r="T40" s="20">
        <f t="shared" si="6"/>
        <v>18.261316872427983</v>
      </c>
      <c r="U40" s="17"/>
      <c r="V40" s="17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</row>
    <row r="41" spans="1:37" ht="19.5" customHeight="1">
      <c r="A41" s="255">
        <v>35</v>
      </c>
      <c r="B41" s="52" t="s">
        <v>898</v>
      </c>
      <c r="C41" s="27"/>
      <c r="D41" s="27" t="s">
        <v>899</v>
      </c>
      <c r="E41" s="321" t="s">
        <v>900</v>
      </c>
      <c r="F41" s="14" t="s">
        <v>23</v>
      </c>
      <c r="G41" s="14">
        <v>101</v>
      </c>
      <c r="H41" s="20">
        <f t="shared" si="0"/>
        <v>16.272914420154887</v>
      </c>
      <c r="I41" s="14"/>
      <c r="J41" s="153"/>
      <c r="K41" s="14">
        <v>17.8</v>
      </c>
      <c r="L41" s="14" t="s">
        <v>23</v>
      </c>
      <c r="M41" s="14">
        <v>102</v>
      </c>
      <c r="N41" s="20">
        <f t="shared" si="5"/>
        <v>17.108804306036141</v>
      </c>
      <c r="O41" s="14"/>
      <c r="P41" s="14"/>
      <c r="Q41" s="23">
        <v>19.2</v>
      </c>
      <c r="R41" s="23" t="s">
        <v>23</v>
      </c>
      <c r="S41" s="23">
        <v>105</v>
      </c>
      <c r="T41" s="20">
        <f t="shared" si="6"/>
        <v>17.414965986394556</v>
      </c>
      <c r="U41" s="17"/>
      <c r="V41" s="17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</row>
    <row r="42" spans="1:37" ht="19.5" customHeight="1">
      <c r="A42" s="255">
        <v>36</v>
      </c>
      <c r="B42" s="168" t="s">
        <v>901</v>
      </c>
      <c r="C42" s="168"/>
      <c r="D42" s="299" t="s">
        <v>707</v>
      </c>
      <c r="E42" s="321" t="s">
        <v>726</v>
      </c>
      <c r="F42" s="14" t="s">
        <v>23</v>
      </c>
      <c r="G42" s="14">
        <v>100</v>
      </c>
      <c r="H42" s="20">
        <f t="shared" si="0"/>
        <v>15</v>
      </c>
      <c r="I42" s="14"/>
      <c r="J42" s="153"/>
      <c r="K42" s="14">
        <v>16.5</v>
      </c>
      <c r="L42" s="14" t="s">
        <v>23</v>
      </c>
      <c r="M42" s="14">
        <v>102</v>
      </c>
      <c r="N42" s="20">
        <f t="shared" si="5"/>
        <v>15.859284890426759</v>
      </c>
      <c r="O42" s="14"/>
      <c r="P42" s="14"/>
      <c r="Q42" s="23">
        <v>17</v>
      </c>
      <c r="R42" s="23" t="s">
        <v>23</v>
      </c>
      <c r="S42" s="23">
        <v>104</v>
      </c>
      <c r="T42" s="20">
        <f t="shared" si="6"/>
        <v>15.717455621301776</v>
      </c>
      <c r="U42" s="17"/>
      <c r="V42" s="17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</row>
    <row r="43" spans="1:37" ht="19.5" customHeight="1">
      <c r="A43" s="255">
        <v>37</v>
      </c>
      <c r="B43" s="52" t="s">
        <v>902</v>
      </c>
      <c r="C43" s="187" t="s">
        <v>903</v>
      </c>
      <c r="D43" s="299"/>
      <c r="E43" s="321" t="s">
        <v>904</v>
      </c>
      <c r="F43" s="13" t="s">
        <v>220</v>
      </c>
      <c r="G43" s="14">
        <v>97</v>
      </c>
      <c r="H43" s="20">
        <f t="shared" si="0"/>
        <v>13.285152513550855</v>
      </c>
      <c r="I43" s="23" t="s">
        <v>905</v>
      </c>
      <c r="J43" s="176" t="s">
        <v>665</v>
      </c>
      <c r="K43" s="14">
        <v>13.2</v>
      </c>
      <c r="L43" s="13" t="s">
        <v>23</v>
      </c>
      <c r="M43" s="14">
        <v>98</v>
      </c>
      <c r="N43" s="20">
        <f t="shared" si="5"/>
        <v>13.744273219491877</v>
      </c>
      <c r="O43" s="48" t="s">
        <v>906</v>
      </c>
      <c r="P43" s="48" t="s">
        <v>58</v>
      </c>
      <c r="Q43" s="23">
        <v>13.5</v>
      </c>
      <c r="R43" s="48" t="s">
        <v>23</v>
      </c>
      <c r="S43" s="23">
        <v>101</v>
      </c>
      <c r="T43" s="20">
        <f t="shared" si="6"/>
        <v>13.233996666993431</v>
      </c>
      <c r="U43" s="55">
        <v>13.8</v>
      </c>
      <c r="V43" s="55">
        <v>14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</row>
    <row r="44" spans="1:37" ht="19.5" customHeight="1">
      <c r="A44" s="255">
        <v>38</v>
      </c>
      <c r="B44" s="52" t="s">
        <v>907</v>
      </c>
      <c r="C44" s="187"/>
      <c r="D44" s="187" t="s">
        <v>908</v>
      </c>
      <c r="E44" s="321" t="s">
        <v>909</v>
      </c>
      <c r="F44" s="14" t="s">
        <v>23</v>
      </c>
      <c r="G44" s="14">
        <v>101</v>
      </c>
      <c r="H44" s="20">
        <f t="shared" si="0"/>
        <v>16.959121654739732</v>
      </c>
      <c r="I44" s="14"/>
      <c r="J44" s="153"/>
      <c r="K44" s="14">
        <v>17.5</v>
      </c>
      <c r="L44" s="14" t="s">
        <v>23</v>
      </c>
      <c r="M44" s="14">
        <v>103</v>
      </c>
      <c r="N44" s="20">
        <f t="shared" si="5"/>
        <v>16.495428409840702</v>
      </c>
      <c r="O44" s="14"/>
      <c r="P44" s="14"/>
      <c r="Q44" s="23">
        <v>18</v>
      </c>
      <c r="R44" s="23" t="s">
        <v>23</v>
      </c>
      <c r="S44" s="23">
        <v>105</v>
      </c>
      <c r="T44" s="20">
        <f t="shared" si="6"/>
        <v>16.326530612244898</v>
      </c>
      <c r="U44" s="17"/>
      <c r="V44" s="17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</row>
    <row r="45" spans="1:37" ht="19.5" customHeight="1">
      <c r="A45" s="255">
        <v>39</v>
      </c>
      <c r="B45" s="52" t="s">
        <v>910</v>
      </c>
      <c r="C45" s="184" t="s">
        <v>911</v>
      </c>
      <c r="D45" s="27"/>
      <c r="E45" s="321" t="s">
        <v>875</v>
      </c>
      <c r="F45" s="14" t="s">
        <v>23</v>
      </c>
      <c r="G45" s="14">
        <v>100</v>
      </c>
      <c r="H45" s="20">
        <f t="shared" si="0"/>
        <v>15.5</v>
      </c>
      <c r="I45" s="14"/>
      <c r="J45" s="153"/>
      <c r="K45" s="14">
        <v>16.3</v>
      </c>
      <c r="L45" s="14" t="s">
        <v>23</v>
      </c>
      <c r="M45" s="14">
        <v>101</v>
      </c>
      <c r="N45" s="20">
        <f t="shared" si="5"/>
        <v>15.978825605332812</v>
      </c>
      <c r="O45" s="14"/>
      <c r="P45" s="14"/>
      <c r="Q45" s="23">
        <v>16.5</v>
      </c>
      <c r="R45" s="23" t="s">
        <v>23</v>
      </c>
      <c r="S45" s="23">
        <v>102</v>
      </c>
      <c r="T45" s="20">
        <f t="shared" si="6"/>
        <v>15.859284890426759</v>
      </c>
      <c r="U45" s="17"/>
      <c r="V45" s="17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</row>
    <row r="46" spans="1:37" ht="19.5" customHeight="1">
      <c r="A46" s="255">
        <v>40</v>
      </c>
      <c r="B46" s="168" t="s">
        <v>912</v>
      </c>
      <c r="C46" s="168"/>
      <c r="D46" s="299" t="s">
        <v>913</v>
      </c>
      <c r="E46" s="321" t="s">
        <v>726</v>
      </c>
      <c r="F46" s="14" t="s">
        <v>23</v>
      </c>
      <c r="G46" s="14">
        <v>102</v>
      </c>
      <c r="H46" s="20">
        <f t="shared" si="0"/>
        <v>14.417531718569782</v>
      </c>
      <c r="I46" s="14"/>
      <c r="J46" s="153"/>
      <c r="K46" s="14">
        <v>15.5</v>
      </c>
      <c r="L46" s="14" t="s">
        <v>23</v>
      </c>
      <c r="M46" s="14">
        <v>104</v>
      </c>
      <c r="N46" s="20">
        <f t="shared" si="5"/>
        <v>14.330621301775148</v>
      </c>
      <c r="O46" s="14"/>
      <c r="P46" s="14"/>
      <c r="Q46" s="23">
        <v>16.3</v>
      </c>
      <c r="R46" s="23" t="s">
        <v>23</v>
      </c>
      <c r="S46" s="23">
        <v>106</v>
      </c>
      <c r="T46" s="20">
        <f t="shared" si="6"/>
        <v>14.506941972232113</v>
      </c>
      <c r="U46" s="17"/>
      <c r="V46" s="17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</row>
    <row r="47" spans="1:37" ht="19.5" customHeight="1">
      <c r="A47" s="255">
        <v>41</v>
      </c>
      <c r="B47" s="177" t="s">
        <v>914</v>
      </c>
      <c r="C47" s="57"/>
      <c r="D47" s="292" t="s">
        <v>915</v>
      </c>
      <c r="E47" s="327"/>
      <c r="F47" s="23"/>
      <c r="G47" s="23"/>
      <c r="H47" s="20"/>
      <c r="I47" s="14"/>
      <c r="J47" s="153"/>
      <c r="K47" s="14"/>
      <c r="L47" s="14"/>
      <c r="M47" s="14"/>
      <c r="N47" s="20"/>
      <c r="O47" s="14"/>
      <c r="P47" s="14"/>
      <c r="Q47" s="23">
        <v>18</v>
      </c>
      <c r="R47" s="23" t="s">
        <v>23</v>
      </c>
      <c r="S47" s="23">
        <v>116</v>
      </c>
      <c r="T47" s="20">
        <f t="shared" si="6"/>
        <v>13.376932223543401</v>
      </c>
      <c r="U47" s="17"/>
      <c r="V47" s="17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</row>
    <row r="48" spans="1:37" ht="19.5" customHeight="1">
      <c r="A48" s="255">
        <v>42</v>
      </c>
      <c r="B48" s="52"/>
      <c r="C48" s="57"/>
      <c r="D48" s="53"/>
      <c r="E48" s="321"/>
      <c r="F48" s="13"/>
      <c r="G48" s="14"/>
      <c r="H48" s="20"/>
      <c r="I48" s="14"/>
      <c r="J48" s="153"/>
      <c r="K48" s="14"/>
      <c r="L48" s="13"/>
      <c r="M48" s="14"/>
      <c r="N48" s="20"/>
      <c r="O48" s="14"/>
      <c r="P48" s="14"/>
      <c r="Q48" s="14"/>
      <c r="R48" s="13"/>
      <c r="S48" s="14"/>
      <c r="T48" s="20"/>
      <c r="U48" s="17"/>
      <c r="V48" s="17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</row>
    <row r="49" spans="1:37" ht="19.5" customHeight="1">
      <c r="A49" s="255">
        <v>43</v>
      </c>
      <c r="B49" s="52"/>
      <c r="C49" s="53"/>
      <c r="D49" s="105"/>
      <c r="E49" s="321"/>
      <c r="F49" s="13"/>
      <c r="G49" s="14"/>
      <c r="H49" s="20"/>
      <c r="I49" s="14"/>
      <c r="J49" s="153"/>
      <c r="K49" s="14"/>
      <c r="L49" s="13"/>
      <c r="M49" s="14"/>
      <c r="N49" s="20"/>
      <c r="O49" s="14"/>
      <c r="P49" s="14"/>
      <c r="Q49" s="14"/>
      <c r="R49" s="13"/>
      <c r="S49" s="14"/>
      <c r="T49" s="20"/>
      <c r="U49" s="17"/>
      <c r="V49" s="17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</row>
    <row r="50" spans="1:37" ht="19.5" customHeight="1">
      <c r="A50" s="255">
        <v>44</v>
      </c>
      <c r="B50" s="52"/>
      <c r="C50" s="63">
        <f t="shared" ref="C50:D50" si="7">COUNTA(C7:C48)</f>
        <v>23</v>
      </c>
      <c r="D50" s="63">
        <f t="shared" si="7"/>
        <v>18</v>
      </c>
      <c r="E50" s="321"/>
      <c r="F50" s="14"/>
      <c r="G50" s="14"/>
      <c r="H50" s="20"/>
      <c r="I50" s="14"/>
      <c r="J50" s="153"/>
      <c r="K50" s="14"/>
      <c r="L50" s="14"/>
      <c r="M50" s="14"/>
      <c r="N50" s="20"/>
      <c r="O50" s="14"/>
      <c r="P50" s="14"/>
      <c r="Q50" s="14"/>
      <c r="R50" s="14"/>
      <c r="S50" s="14"/>
      <c r="T50" s="20"/>
      <c r="U50" s="17"/>
      <c r="V50" s="17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</row>
    <row r="51" spans="1:37" ht="15" customHeight="1">
      <c r="A51" s="3"/>
      <c r="B51" s="3"/>
      <c r="C51" s="5"/>
      <c r="D51" s="3"/>
      <c r="E51" s="461" t="s">
        <v>77</v>
      </c>
      <c r="F51" s="450"/>
      <c r="G51" s="450"/>
      <c r="H51" s="450"/>
      <c r="I51" s="450"/>
      <c r="J51" s="451"/>
      <c r="K51" s="468" t="s">
        <v>78</v>
      </c>
      <c r="L51" s="450"/>
      <c r="M51" s="450"/>
      <c r="N51" s="450"/>
      <c r="O51" s="450"/>
      <c r="P51" s="451"/>
      <c r="Q51" s="461" t="s">
        <v>79</v>
      </c>
      <c r="R51" s="450"/>
      <c r="S51" s="450"/>
      <c r="T51" s="450"/>
      <c r="U51" s="450"/>
      <c r="V51" s="451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</row>
    <row r="52" spans="1:37" ht="14.25" customHeight="1">
      <c r="A52" s="3"/>
      <c r="B52" s="3" t="s">
        <v>80</v>
      </c>
      <c r="C52" s="5"/>
      <c r="D52" s="3"/>
      <c r="E52" s="458" t="s">
        <v>82</v>
      </c>
      <c r="F52" s="446"/>
      <c r="G52" s="446"/>
      <c r="H52" s="446"/>
      <c r="I52" s="64">
        <f>I53+I54+I55+I56</f>
        <v>40</v>
      </c>
      <c r="J52" s="328"/>
      <c r="K52" s="466" t="s">
        <v>82</v>
      </c>
      <c r="L52" s="446"/>
      <c r="M52" s="446"/>
      <c r="N52" s="446"/>
      <c r="O52" s="64">
        <f>O53+O54+O55+O56</f>
        <v>38</v>
      </c>
      <c r="P52" s="1"/>
      <c r="Q52" s="458" t="s">
        <v>82</v>
      </c>
      <c r="R52" s="446"/>
      <c r="S52" s="446"/>
      <c r="T52" s="446"/>
      <c r="U52" s="64">
        <f>U53+U54+U55+U56</f>
        <v>39</v>
      </c>
      <c r="V52" s="6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spans="1:37" ht="14.25" customHeight="1">
      <c r="A53" s="3"/>
      <c r="B53" s="3"/>
      <c r="C53" s="5"/>
      <c r="D53" s="3"/>
      <c r="E53" s="458" t="s">
        <v>472</v>
      </c>
      <c r="F53" s="446"/>
      <c r="G53" s="446"/>
      <c r="H53" s="446"/>
      <c r="I53" s="3">
        <f>SUM(COUNTIF(F7:F50,"A"),COUNTIF(F7:F50,"A."))</f>
        <v>34</v>
      </c>
      <c r="J53" s="328"/>
      <c r="K53" s="466" t="s">
        <v>85</v>
      </c>
      <c r="L53" s="446"/>
      <c r="M53" s="446"/>
      <c r="N53" s="446"/>
      <c r="O53" s="3">
        <f>SUM(COUNTIF(L7:L50,"A"),COUNTIF(L7:L50,"A."))</f>
        <v>35</v>
      </c>
      <c r="P53" s="1"/>
      <c r="Q53" s="458" t="s">
        <v>85</v>
      </c>
      <c r="R53" s="446"/>
      <c r="S53" s="446"/>
      <c r="T53" s="446"/>
      <c r="U53" s="3">
        <f>SUM(COUNTIF(R7:R50,"A"),COUNTIF(R7:R50,"A."))</f>
        <v>37</v>
      </c>
      <c r="V53" s="6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spans="1:37" ht="14.25" customHeight="1">
      <c r="A54" s="3"/>
      <c r="B54" s="3" t="s">
        <v>916</v>
      </c>
      <c r="C54" s="5"/>
      <c r="D54" s="3"/>
      <c r="E54" s="458" t="s">
        <v>917</v>
      </c>
      <c r="F54" s="446"/>
      <c r="G54" s="446"/>
      <c r="H54" s="446"/>
      <c r="I54" s="3">
        <f>SUM(COUNTIF(F7:F50,"B"),COUNTIF(F7:F50,"B."))</f>
        <v>2</v>
      </c>
      <c r="J54" s="328"/>
      <c r="K54" s="466" t="s">
        <v>88</v>
      </c>
      <c r="L54" s="446"/>
      <c r="M54" s="446"/>
      <c r="N54" s="446"/>
      <c r="O54" s="3">
        <f>SUM(COUNTIF(L7:L50,"B"),COUNTIF(L7:L50,"B."))</f>
        <v>1</v>
      </c>
      <c r="P54" s="1"/>
      <c r="Q54" s="458" t="s">
        <v>88</v>
      </c>
      <c r="R54" s="446"/>
      <c r="S54" s="446"/>
      <c r="T54" s="446"/>
      <c r="U54" s="3">
        <f>SUM(COUNTIF(R7:R50,"B"),COUNTIF(R7:R50,"B."))</f>
        <v>0</v>
      </c>
      <c r="V54" s="65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spans="1:37" ht="14.25" customHeight="1">
      <c r="A55" s="3"/>
      <c r="B55" s="3" t="s">
        <v>918</v>
      </c>
      <c r="C55" s="5"/>
      <c r="D55" s="3"/>
      <c r="E55" s="458" t="s">
        <v>90</v>
      </c>
      <c r="F55" s="446"/>
      <c r="G55" s="446"/>
      <c r="H55" s="446"/>
      <c r="I55" s="3">
        <f>SUM(COUNTIF(F7:F50,"C"),COUNTIF(F7:F50,"C."))</f>
        <v>0</v>
      </c>
      <c r="J55" s="329"/>
      <c r="K55" s="466" t="s">
        <v>90</v>
      </c>
      <c r="L55" s="446"/>
      <c r="M55" s="446"/>
      <c r="N55" s="446"/>
      <c r="O55" s="3">
        <f>SUM(COUNTIF(L7:L50,"C"),COUNTIF(L7:L50,"C."))</f>
        <v>0</v>
      </c>
      <c r="P55" s="5"/>
      <c r="Q55" s="458" t="s">
        <v>90</v>
      </c>
      <c r="R55" s="446"/>
      <c r="S55" s="446"/>
      <c r="T55" s="446"/>
      <c r="U55" s="3">
        <f>SUM(COUNTIF(R7:R50,"C"),COUNTIF(R7:R50,"C."))</f>
        <v>0</v>
      </c>
      <c r="V55" s="65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spans="1:37" ht="14.25" customHeight="1">
      <c r="A56" s="3"/>
      <c r="B56" s="3"/>
      <c r="C56" s="5"/>
      <c r="D56" s="3"/>
      <c r="E56" s="458" t="s">
        <v>717</v>
      </c>
      <c r="F56" s="446"/>
      <c r="G56" s="446"/>
      <c r="H56" s="446"/>
      <c r="I56" s="3">
        <f>COUNTIF(F7:F50,"BP")</f>
        <v>4</v>
      </c>
      <c r="J56" s="328"/>
      <c r="K56" s="466" t="s">
        <v>92</v>
      </c>
      <c r="L56" s="446"/>
      <c r="M56" s="446"/>
      <c r="N56" s="446"/>
      <c r="O56" s="3">
        <f>COUNTIF(L7:L50,"BP")</f>
        <v>2</v>
      </c>
      <c r="P56" s="1"/>
      <c r="Q56" s="458" t="s">
        <v>92</v>
      </c>
      <c r="R56" s="446"/>
      <c r="S56" s="446"/>
      <c r="T56" s="446"/>
      <c r="U56" s="3">
        <f>COUNTIF(R7:R50,"BP")</f>
        <v>2</v>
      </c>
      <c r="V56" s="65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spans="1:37" ht="14.25" customHeight="1">
      <c r="A57" s="3"/>
      <c r="B57" s="3"/>
      <c r="C57" s="5"/>
      <c r="D57" s="3"/>
      <c r="E57" s="458" t="s">
        <v>718</v>
      </c>
      <c r="F57" s="446"/>
      <c r="G57" s="446"/>
      <c r="H57" s="446"/>
      <c r="I57" s="3">
        <f>SUM(COUNTIF(F7:F50,"A."),COUNTIF(F7:F50,"B."),COUNTIF(F7:F50,"C."))</f>
        <v>1</v>
      </c>
      <c r="J57" s="329"/>
      <c r="K57" s="466" t="s">
        <v>94</v>
      </c>
      <c r="L57" s="446"/>
      <c r="M57" s="446"/>
      <c r="N57" s="446"/>
      <c r="O57" s="3">
        <f>SUM(COUNTIF(L7:L50,"A."),COUNTIF(L7:L50,"B."),COUNTIF(L7:L50,"C."))</f>
        <v>1</v>
      </c>
      <c r="P57" s="5"/>
      <c r="Q57" s="458" t="s">
        <v>95</v>
      </c>
      <c r="R57" s="446"/>
      <c r="S57" s="446"/>
      <c r="T57" s="446"/>
      <c r="U57" s="3">
        <f>SUM(COUNTIF(R7:R50,"A."),COUNTIF(R7:R50,"B."),COUNTIF(R7:R50,"C."))</f>
        <v>0</v>
      </c>
      <c r="V57" s="65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 spans="1:37" ht="14.25" customHeight="1">
      <c r="A58" s="3"/>
      <c r="B58" s="3"/>
      <c r="C58" s="5"/>
      <c r="D58" s="3"/>
      <c r="E58" s="459" t="s">
        <v>919</v>
      </c>
      <c r="F58" s="453"/>
      <c r="G58" s="453"/>
      <c r="H58" s="453"/>
      <c r="I58" s="66">
        <f>SUM(COUNTIF(F7:F50,"B."),COUNTIF(F7:F50,"C."))</f>
        <v>1</v>
      </c>
      <c r="J58" s="330"/>
      <c r="K58" s="467" t="s">
        <v>97</v>
      </c>
      <c r="L58" s="453"/>
      <c r="M58" s="453"/>
      <c r="N58" s="453"/>
      <c r="O58" s="66">
        <f>SUM(COUNTIF(L7:L50,"B."),COUNTIF(L7:L50,"C."))</f>
        <v>1</v>
      </c>
      <c r="P58" s="69"/>
      <c r="Q58" s="459" t="s">
        <v>97</v>
      </c>
      <c r="R58" s="453"/>
      <c r="S58" s="453"/>
      <c r="T58" s="453"/>
      <c r="U58" s="66">
        <f>SUM(COUNTIF(R7:R50,"B."),COUNTIF(R7:R50,"C."))</f>
        <v>0</v>
      </c>
      <c r="V58" s="68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 spans="1:37" ht="19.5" customHeight="1">
      <c r="A59" s="3"/>
      <c r="B59" s="3"/>
      <c r="C59" s="5"/>
      <c r="D59" s="5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spans="1:37" ht="19.5" customHeight="1">
      <c r="A60" s="3"/>
      <c r="B60" s="3"/>
      <c r="C60" s="5"/>
      <c r="D60" s="5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7" ht="19.5" customHeight="1">
      <c r="A61" s="3"/>
      <c r="B61" s="3"/>
      <c r="C61" s="5"/>
      <c r="D61" s="5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spans="1:37" ht="19.5" customHeight="1">
      <c r="A62" s="3"/>
      <c r="B62" s="3"/>
      <c r="C62" s="5"/>
      <c r="D62" s="5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spans="1:37" ht="19.5" customHeight="1">
      <c r="A63" s="3"/>
      <c r="B63" s="3"/>
      <c r="C63" s="5"/>
      <c r="D63" s="5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spans="1:37" ht="19.5" customHeight="1">
      <c r="A64" s="3"/>
      <c r="B64" s="3"/>
      <c r="C64" s="5"/>
      <c r="D64" s="5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ht="19.5" customHeight="1">
      <c r="A65" s="3"/>
      <c r="B65" s="3"/>
      <c r="C65" s="5"/>
      <c r="D65" s="5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1:37" ht="19.5" customHeight="1">
      <c r="A66" s="3"/>
      <c r="B66" s="3"/>
      <c r="C66" s="5"/>
      <c r="D66" s="5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1:37" ht="19.5" customHeight="1">
      <c r="A67" s="3"/>
      <c r="B67" s="3"/>
      <c r="C67" s="3"/>
      <c r="D67" s="3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spans="1:37" ht="19.5" customHeight="1">
      <c r="A68" s="3"/>
      <c r="B68" s="3"/>
      <c r="C68" s="3"/>
      <c r="D68" s="3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spans="1:37" ht="19.5" customHeight="1">
      <c r="A69" s="3"/>
      <c r="B69" s="3"/>
      <c r="C69" s="3"/>
      <c r="D69" s="3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1:37" ht="19.5" customHeight="1">
      <c r="A70" s="3"/>
      <c r="B70" s="3"/>
      <c r="C70" s="3"/>
      <c r="D70" s="3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ht="19.5" customHeight="1">
      <c r="A71" s="3"/>
      <c r="B71" s="3"/>
      <c r="C71" s="3"/>
      <c r="D71" s="3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1:37" ht="19.5" customHeight="1">
      <c r="A72" s="3"/>
      <c r="B72" s="3"/>
      <c r="C72" s="3"/>
      <c r="D72" s="3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spans="1:37" ht="19.5" customHeight="1">
      <c r="A73" s="3"/>
      <c r="B73" s="3"/>
      <c r="C73" s="3"/>
      <c r="D73" s="3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7" ht="19.5" customHeight="1">
      <c r="A74" s="3"/>
      <c r="B74" s="3"/>
      <c r="C74" s="3"/>
      <c r="D74" s="3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 spans="1:37" ht="19.5" customHeight="1">
      <c r="A75" s="3"/>
      <c r="B75" s="3"/>
      <c r="C75" s="3"/>
      <c r="D75" s="3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ht="19.5" customHeight="1">
      <c r="A76" s="3"/>
      <c r="B76" s="3"/>
      <c r="C76" s="3"/>
      <c r="D76" s="3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 spans="1:37" ht="19.5" customHeight="1">
      <c r="A77" s="3"/>
      <c r="B77" s="3"/>
      <c r="C77" s="3"/>
      <c r="D77" s="3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spans="1:37" ht="19.5" customHeight="1">
      <c r="A78" s="3"/>
      <c r="B78" s="3"/>
      <c r="C78" s="3"/>
      <c r="D78" s="3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37" ht="19.5" customHeight="1">
      <c r="A79" s="3"/>
      <c r="B79" s="3"/>
      <c r="C79" s="3"/>
      <c r="D79" s="3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37" ht="19.5" customHeight="1">
      <c r="A80" s="3"/>
      <c r="B80" s="3"/>
      <c r="C80" s="3"/>
      <c r="D80" s="3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spans="1:37" ht="19.5" customHeight="1">
      <c r="A81" s="3"/>
      <c r="B81" s="3"/>
      <c r="C81" s="3"/>
      <c r="D81" s="3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spans="1:37" ht="19.5" customHeight="1">
      <c r="A82" s="3"/>
      <c r="B82" s="3"/>
      <c r="C82" s="3"/>
      <c r="D82" s="3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1:37" ht="19.5" customHeight="1">
      <c r="A83" s="3"/>
      <c r="B83" s="3"/>
      <c r="C83" s="3"/>
      <c r="D83" s="3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spans="1:37" ht="19.5" customHeight="1">
      <c r="A84" s="3"/>
      <c r="B84" s="3"/>
      <c r="C84" s="3"/>
      <c r="D84" s="3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ht="19.5" customHeight="1">
      <c r="A85" s="3"/>
      <c r="B85" s="3"/>
      <c r="C85" s="3"/>
      <c r="D85" s="3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ht="19.5" customHeight="1">
      <c r="A86" s="3"/>
      <c r="B86" s="3"/>
      <c r="C86" s="3"/>
      <c r="D86" s="3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spans="1:37" ht="19.5" customHeight="1">
      <c r="A87" s="3"/>
      <c r="B87" s="3"/>
      <c r="C87" s="3"/>
      <c r="D87" s="3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spans="1:37" ht="19.5" customHeight="1">
      <c r="A88" s="3"/>
      <c r="B88" s="3"/>
      <c r="C88" s="3"/>
      <c r="D88" s="3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ht="19.5" customHeight="1">
      <c r="A89" s="3"/>
      <c r="B89" s="3"/>
      <c r="C89" s="3"/>
      <c r="D89" s="3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 spans="1:37" ht="19.5" customHeight="1">
      <c r="A90" s="3"/>
      <c r="B90" s="3"/>
      <c r="C90" s="3"/>
      <c r="D90" s="3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1:37" ht="19.5" customHeight="1">
      <c r="A91" s="3"/>
      <c r="B91" s="3"/>
      <c r="C91" s="3"/>
      <c r="D91" s="3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3"/>
      <c r="V91" s="3"/>
      <c r="W91" s="3"/>
      <c r="X91" s="3"/>
      <c r="Y91" s="3"/>
      <c r="Z91" s="3"/>
      <c r="AA91" s="3"/>
      <c r="AB91" s="3"/>
      <c r="AC91" s="17"/>
      <c r="AD91" s="17"/>
      <c r="AE91" s="17"/>
      <c r="AF91" s="17"/>
      <c r="AG91" s="17"/>
      <c r="AH91" s="17"/>
      <c r="AI91" s="17"/>
      <c r="AJ91" s="17"/>
      <c r="AK91" s="17"/>
    </row>
    <row r="92" spans="1:37" ht="19.5" customHeight="1">
      <c r="A92" s="3"/>
      <c r="B92" s="3"/>
      <c r="C92" s="3"/>
      <c r="D92" s="3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3"/>
      <c r="V92" s="3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</row>
    <row r="93" spans="1:37" ht="19.5" customHeight="1">
      <c r="A93" s="3"/>
      <c r="B93" s="3"/>
      <c r="C93" s="3"/>
      <c r="D93" s="3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3"/>
      <c r="V93" s="3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</row>
    <row r="94" spans="1:37" ht="19.5" customHeight="1">
      <c r="A94" s="3"/>
      <c r="B94" s="3"/>
      <c r="C94" s="3"/>
      <c r="D94" s="3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3"/>
      <c r="V94" s="3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</row>
    <row r="95" spans="1:37" ht="19.5" customHeight="1">
      <c r="A95" s="3"/>
      <c r="B95" s="3"/>
      <c r="C95" s="3"/>
      <c r="D95" s="3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3"/>
      <c r="V95" s="3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</row>
    <row r="96" spans="1:37" ht="19.5" customHeight="1">
      <c r="A96" s="3"/>
      <c r="B96" s="3"/>
      <c r="C96" s="3"/>
      <c r="D96" s="3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3"/>
      <c r="V96" s="3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</row>
    <row r="97" spans="1:37" ht="19.5" customHeight="1">
      <c r="A97" s="3"/>
      <c r="B97" s="3"/>
      <c r="C97" s="3"/>
      <c r="D97" s="3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3"/>
      <c r="V97" s="3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</row>
    <row r="98" spans="1:37" ht="19.5" customHeight="1">
      <c r="A98" s="3"/>
      <c r="B98" s="3"/>
      <c r="C98" s="3"/>
      <c r="D98" s="3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3"/>
      <c r="V98" s="3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</row>
    <row r="99" spans="1:37" ht="19.5" customHeight="1">
      <c r="A99" s="3"/>
      <c r="B99" s="3"/>
      <c r="C99" s="3"/>
      <c r="D99" s="3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3"/>
      <c r="V99" s="3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</row>
    <row r="100" spans="1:37" ht="19.5" customHeight="1">
      <c r="A100" s="3"/>
      <c r="B100" s="3"/>
      <c r="C100" s="3"/>
      <c r="D100" s="3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22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</row>
    <row r="101" spans="1:37" ht="19.5" customHeight="1">
      <c r="A101" s="3"/>
      <c r="B101" s="3"/>
      <c r="C101" s="3"/>
      <c r="D101" s="3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22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</row>
    <row r="102" spans="1:37" ht="19.5" customHeight="1">
      <c r="A102" s="3"/>
      <c r="B102" s="3"/>
      <c r="C102" s="3"/>
      <c r="D102" s="3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22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</row>
    <row r="103" spans="1:37" ht="19.5" customHeight="1">
      <c r="A103" s="3"/>
      <c r="B103" s="3"/>
      <c r="C103" s="3"/>
      <c r="D103" s="3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22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</row>
    <row r="104" spans="1:37" ht="19.5" customHeight="1">
      <c r="A104" s="3"/>
      <c r="B104" s="3"/>
      <c r="C104" s="3"/>
      <c r="D104" s="3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22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</row>
    <row r="105" spans="1:37" ht="19.5" customHeight="1">
      <c r="A105" s="3"/>
      <c r="B105" s="3"/>
      <c r="C105" s="3"/>
      <c r="D105" s="3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22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</row>
    <row r="106" spans="1:37" ht="19.5" customHeight="1">
      <c r="A106" s="3"/>
      <c r="B106" s="3"/>
      <c r="C106" s="3"/>
      <c r="D106" s="3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22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</row>
    <row r="107" spans="1:37" ht="19.5" customHeight="1">
      <c r="A107" s="3"/>
      <c r="B107" s="3"/>
      <c r="C107" s="3"/>
      <c r="D107" s="3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22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</row>
    <row r="108" spans="1:37" ht="19.5" customHeight="1">
      <c r="A108" s="3"/>
      <c r="B108" s="3"/>
      <c r="C108" s="3"/>
      <c r="D108" s="3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22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</row>
    <row r="109" spans="1:37" ht="19.5" customHeight="1">
      <c r="A109" s="3"/>
      <c r="B109" s="3"/>
      <c r="C109" s="3"/>
      <c r="D109" s="3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22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</row>
    <row r="110" spans="1:37" ht="19.5" customHeight="1">
      <c r="A110" s="3"/>
      <c r="B110" s="3"/>
      <c r="C110" s="3"/>
      <c r="D110" s="3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22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</row>
    <row r="111" spans="1:37" ht="19.5" customHeight="1">
      <c r="A111" s="3"/>
      <c r="B111" s="3"/>
      <c r="C111" s="3"/>
      <c r="D111" s="3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22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</row>
    <row r="112" spans="1:37" ht="19.5" customHeight="1">
      <c r="A112" s="3"/>
      <c r="B112" s="3"/>
      <c r="C112" s="3"/>
      <c r="D112" s="3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22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</row>
    <row r="113" spans="1:37" ht="19.5" customHeight="1">
      <c r="A113" s="3"/>
      <c r="B113" s="3"/>
      <c r="C113" s="3"/>
      <c r="D113" s="3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22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</row>
    <row r="114" spans="1:37" ht="19.5" customHeight="1">
      <c r="A114" s="3"/>
      <c r="B114" s="3"/>
      <c r="C114" s="3"/>
      <c r="D114" s="3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22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</row>
    <row r="115" spans="1:37" ht="19.5" customHeight="1">
      <c r="A115" s="3"/>
      <c r="B115" s="3"/>
      <c r="C115" s="3"/>
      <c r="D115" s="3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22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</row>
    <row r="116" spans="1:37" ht="19.5" customHeight="1">
      <c r="A116" s="3"/>
      <c r="B116" s="3"/>
      <c r="C116" s="3"/>
      <c r="D116" s="3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22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</row>
    <row r="117" spans="1:37" ht="19.5" customHeight="1">
      <c r="A117" s="3"/>
      <c r="B117" s="3"/>
      <c r="C117" s="3"/>
      <c r="D117" s="3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22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</row>
    <row r="118" spans="1:37" ht="19.5" customHeight="1">
      <c r="A118" s="3"/>
      <c r="B118" s="3"/>
      <c r="C118" s="3"/>
      <c r="D118" s="3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22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</row>
    <row r="119" spans="1:37" ht="19.5" customHeight="1">
      <c r="A119" s="3"/>
      <c r="B119" s="3"/>
      <c r="C119" s="3"/>
      <c r="D119" s="3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22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</row>
    <row r="120" spans="1:37" ht="19.5" customHeight="1">
      <c r="A120" s="3"/>
      <c r="B120" s="3"/>
      <c r="C120" s="3"/>
      <c r="D120" s="3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22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</row>
    <row r="121" spans="1:37" ht="19.5" customHeight="1">
      <c r="A121" s="3"/>
      <c r="B121" s="3"/>
      <c r="C121" s="3"/>
      <c r="D121" s="3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22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</row>
    <row r="122" spans="1:37" ht="19.5" customHeight="1">
      <c r="A122" s="3"/>
      <c r="B122" s="3"/>
      <c r="C122" s="3"/>
      <c r="D122" s="3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22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</row>
    <row r="123" spans="1:37" ht="19.5" customHeight="1">
      <c r="A123" s="3"/>
      <c r="B123" s="3"/>
      <c r="C123" s="3"/>
      <c r="D123" s="3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22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</row>
    <row r="124" spans="1:37" ht="19.5" customHeight="1">
      <c r="A124" s="3"/>
      <c r="B124" s="3"/>
      <c r="C124" s="3"/>
      <c r="D124" s="3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22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</row>
    <row r="125" spans="1:37" ht="19.5" customHeight="1">
      <c r="A125" s="3"/>
      <c r="B125" s="3"/>
      <c r="C125" s="3"/>
      <c r="D125" s="3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22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</row>
    <row r="126" spans="1:37" ht="19.5" customHeight="1">
      <c r="A126" s="3"/>
      <c r="B126" s="3"/>
      <c r="C126" s="3"/>
      <c r="D126" s="3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22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</row>
    <row r="127" spans="1:37" ht="19.5" customHeight="1">
      <c r="A127" s="3"/>
      <c r="B127" s="3"/>
      <c r="C127" s="3"/>
      <c r="D127" s="3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22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</row>
    <row r="128" spans="1:37" ht="19.5" customHeight="1">
      <c r="A128" s="3"/>
      <c r="B128" s="3"/>
      <c r="C128" s="3"/>
      <c r="D128" s="3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22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</row>
    <row r="129" spans="1:37" ht="19.5" customHeight="1">
      <c r="A129" s="3"/>
      <c r="B129" s="3"/>
      <c r="C129" s="3"/>
      <c r="D129" s="3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22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</row>
    <row r="130" spans="1:37" ht="19.5" customHeight="1">
      <c r="A130" s="3"/>
      <c r="B130" s="3"/>
      <c r="C130" s="3"/>
      <c r="D130" s="3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22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</row>
    <row r="131" spans="1:37" ht="19.5" customHeight="1">
      <c r="A131" s="3"/>
      <c r="B131" s="3"/>
      <c r="C131" s="3"/>
      <c r="D131" s="3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22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</row>
    <row r="132" spans="1:37" ht="19.5" customHeight="1">
      <c r="A132" s="3"/>
      <c r="B132" s="3"/>
      <c r="C132" s="3"/>
      <c r="D132" s="3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22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</row>
    <row r="133" spans="1:37" ht="19.5" customHeight="1">
      <c r="A133" s="3"/>
      <c r="B133" s="3"/>
      <c r="C133" s="3"/>
      <c r="D133" s="3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22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</row>
    <row r="134" spans="1:37" ht="19.5" customHeight="1">
      <c r="A134" s="3"/>
      <c r="B134" s="3"/>
      <c r="C134" s="3"/>
      <c r="D134" s="3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22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</row>
    <row r="135" spans="1:37" ht="19.5" customHeight="1">
      <c r="A135" s="3"/>
      <c r="B135" s="3"/>
      <c r="C135" s="3"/>
      <c r="D135" s="3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22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</row>
    <row r="136" spans="1:37" ht="19.5" customHeight="1">
      <c r="A136" s="3"/>
      <c r="B136" s="3"/>
      <c r="C136" s="3"/>
      <c r="D136" s="3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22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</row>
    <row r="137" spans="1:37" ht="19.5" customHeight="1">
      <c r="A137" s="3"/>
      <c r="B137" s="3"/>
      <c r="C137" s="3"/>
      <c r="D137" s="3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22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</row>
    <row r="138" spans="1:37" ht="19.5" customHeight="1">
      <c r="A138" s="3"/>
      <c r="B138" s="3"/>
      <c r="C138" s="3"/>
      <c r="D138" s="3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22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</row>
    <row r="139" spans="1:37" ht="19.5" customHeight="1">
      <c r="A139" s="3"/>
      <c r="B139" s="3"/>
      <c r="C139" s="3"/>
      <c r="D139" s="3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22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</row>
    <row r="140" spans="1:37" ht="19.5" customHeight="1">
      <c r="A140" s="3"/>
      <c r="B140" s="3"/>
      <c r="C140" s="3"/>
      <c r="D140" s="3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22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</row>
    <row r="141" spans="1:37" ht="19.5" customHeight="1">
      <c r="A141" s="3"/>
      <c r="B141" s="3"/>
      <c r="C141" s="3"/>
      <c r="D141" s="3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22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</row>
    <row r="142" spans="1:37" ht="19.5" customHeight="1">
      <c r="A142" s="3"/>
      <c r="B142" s="3"/>
      <c r="C142" s="3"/>
      <c r="D142" s="3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22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</row>
    <row r="143" spans="1:37" ht="19.5" customHeight="1">
      <c r="A143" s="3"/>
      <c r="B143" s="3"/>
      <c r="C143" s="3"/>
      <c r="D143" s="3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22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</row>
    <row r="144" spans="1:37" ht="19.5" customHeight="1">
      <c r="A144" s="3"/>
      <c r="B144" s="3"/>
      <c r="C144" s="3"/>
      <c r="D144" s="3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22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</row>
    <row r="145" spans="1:37" ht="19.5" customHeight="1">
      <c r="A145" s="3"/>
      <c r="B145" s="3"/>
      <c r="C145" s="3"/>
      <c r="D145" s="3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22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</row>
    <row r="146" spans="1:37" ht="19.5" customHeight="1">
      <c r="A146" s="3"/>
      <c r="B146" s="3"/>
      <c r="C146" s="3"/>
      <c r="D146" s="3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22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</row>
    <row r="147" spans="1:37" ht="19.5" customHeight="1">
      <c r="A147" s="3"/>
      <c r="B147" s="3"/>
      <c r="C147" s="3"/>
      <c r="D147" s="3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22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</row>
    <row r="148" spans="1:37" ht="19.5" customHeight="1">
      <c r="A148" s="3"/>
      <c r="B148" s="3"/>
      <c r="C148" s="3"/>
      <c r="D148" s="3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22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</row>
    <row r="149" spans="1:37" ht="19.5" customHeight="1">
      <c r="A149" s="3"/>
      <c r="B149" s="3"/>
      <c r="C149" s="3"/>
      <c r="D149" s="3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22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</row>
    <row r="150" spans="1:37" ht="19.5" customHeight="1">
      <c r="A150" s="3"/>
      <c r="B150" s="3"/>
      <c r="C150" s="3"/>
      <c r="D150" s="3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22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</row>
    <row r="151" spans="1:37" ht="19.5" customHeight="1">
      <c r="A151" s="3"/>
      <c r="B151" s="3"/>
      <c r="C151" s="3"/>
      <c r="D151" s="3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22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</row>
    <row r="152" spans="1:37" ht="19.5" customHeight="1">
      <c r="A152" s="3"/>
      <c r="B152" s="3"/>
      <c r="C152" s="3"/>
      <c r="D152" s="3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22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</row>
    <row r="153" spans="1:37" ht="19.5" customHeight="1">
      <c r="A153" s="3"/>
      <c r="B153" s="3"/>
      <c r="C153" s="3"/>
      <c r="D153" s="3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22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</row>
    <row r="154" spans="1:37" ht="19.5" customHeight="1">
      <c r="A154" s="3"/>
      <c r="B154" s="3"/>
      <c r="C154" s="3"/>
      <c r="D154" s="3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22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</row>
    <row r="155" spans="1:37" ht="19.5" customHeight="1">
      <c r="A155" s="3"/>
      <c r="B155" s="3"/>
      <c r="C155" s="3"/>
      <c r="D155" s="3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22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</row>
    <row r="156" spans="1:37" ht="19.5" customHeight="1">
      <c r="A156" s="3"/>
      <c r="B156" s="3"/>
      <c r="C156" s="3"/>
      <c r="D156" s="3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22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</row>
    <row r="157" spans="1:37" ht="19.5" customHeight="1">
      <c r="A157" s="3"/>
      <c r="B157" s="3"/>
      <c r="C157" s="3"/>
      <c r="D157" s="3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22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</row>
    <row r="158" spans="1:37" ht="19.5" customHeight="1">
      <c r="A158" s="3"/>
      <c r="B158" s="3"/>
      <c r="C158" s="3"/>
      <c r="D158" s="3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22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</row>
    <row r="159" spans="1:37" ht="19.5" customHeight="1">
      <c r="A159" s="3"/>
      <c r="B159" s="3"/>
      <c r="C159" s="3"/>
      <c r="D159" s="3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22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</row>
    <row r="160" spans="1:37" ht="19.5" customHeight="1">
      <c r="A160" s="3"/>
      <c r="B160" s="3"/>
      <c r="C160" s="3"/>
      <c r="D160" s="3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22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</row>
    <row r="161" spans="1:37" ht="19.5" customHeight="1">
      <c r="A161" s="3"/>
      <c r="B161" s="3"/>
      <c r="C161" s="3"/>
      <c r="D161" s="3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22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</row>
    <row r="162" spans="1:37" ht="19.5" customHeight="1">
      <c r="A162" s="3"/>
      <c r="B162" s="3"/>
      <c r="C162" s="3"/>
      <c r="D162" s="3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22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</row>
    <row r="163" spans="1:37" ht="19.5" customHeight="1">
      <c r="A163" s="3"/>
      <c r="B163" s="3"/>
      <c r="C163" s="3"/>
      <c r="D163" s="3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22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</row>
    <row r="164" spans="1:37" ht="19.5" customHeight="1">
      <c r="A164" s="3"/>
      <c r="B164" s="3"/>
      <c r="C164" s="3"/>
      <c r="D164" s="3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22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</row>
    <row r="165" spans="1:37" ht="19.5" customHeight="1">
      <c r="A165" s="3"/>
      <c r="B165" s="3"/>
      <c r="C165" s="3"/>
      <c r="D165" s="3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22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</row>
    <row r="166" spans="1:37" ht="19.5" customHeight="1">
      <c r="A166" s="3"/>
      <c r="B166" s="3"/>
      <c r="C166" s="3"/>
      <c r="D166" s="3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22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</row>
    <row r="167" spans="1:37" ht="19.5" customHeight="1">
      <c r="A167" s="3"/>
      <c r="B167" s="3"/>
      <c r="C167" s="3"/>
      <c r="D167" s="3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22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</row>
    <row r="168" spans="1:37" ht="19.5" customHeight="1">
      <c r="A168" s="3"/>
      <c r="B168" s="3"/>
      <c r="C168" s="3"/>
      <c r="D168" s="3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22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</row>
    <row r="169" spans="1:37" ht="19.5" customHeight="1">
      <c r="A169" s="3"/>
      <c r="B169" s="3"/>
      <c r="C169" s="3"/>
      <c r="D169" s="3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22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</row>
    <row r="170" spans="1:37" ht="19.5" customHeight="1">
      <c r="A170" s="3"/>
      <c r="B170" s="3"/>
      <c r="C170" s="3"/>
      <c r="D170" s="3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22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</row>
    <row r="171" spans="1:37" ht="19.5" customHeight="1">
      <c r="A171" s="3"/>
      <c r="B171" s="3"/>
      <c r="C171" s="3"/>
      <c r="D171" s="3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22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</row>
    <row r="172" spans="1:37" ht="19.5" customHeight="1">
      <c r="A172" s="3"/>
      <c r="B172" s="3"/>
      <c r="C172" s="3"/>
      <c r="D172" s="3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22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</row>
    <row r="173" spans="1:37" ht="19.5" customHeight="1">
      <c r="A173" s="3"/>
      <c r="B173" s="3"/>
      <c r="C173" s="3"/>
      <c r="D173" s="3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22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</row>
    <row r="174" spans="1:37" ht="19.5" customHeight="1">
      <c r="A174" s="3"/>
      <c r="B174" s="3"/>
      <c r="C174" s="3"/>
      <c r="D174" s="3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22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</row>
    <row r="175" spans="1:37" ht="19.5" customHeight="1">
      <c r="A175" s="3"/>
      <c r="B175" s="3"/>
      <c r="C175" s="3"/>
      <c r="D175" s="3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22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</row>
    <row r="176" spans="1:37" ht="19.5" customHeight="1">
      <c r="A176" s="3"/>
      <c r="B176" s="3"/>
      <c r="C176" s="3"/>
      <c r="D176" s="3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22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</row>
    <row r="177" spans="1:37" ht="19.5" customHeight="1">
      <c r="A177" s="3"/>
      <c r="B177" s="3"/>
      <c r="C177" s="3"/>
      <c r="D177" s="3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22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</row>
    <row r="178" spans="1:37" ht="19.5" customHeight="1">
      <c r="A178" s="3"/>
      <c r="B178" s="3"/>
      <c r="C178" s="3"/>
      <c r="D178" s="3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22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</row>
    <row r="179" spans="1:37" ht="19.5" customHeight="1">
      <c r="A179" s="3"/>
      <c r="B179" s="3"/>
      <c r="C179" s="3"/>
      <c r="D179" s="3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22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</row>
    <row r="180" spans="1:37" ht="19.5" customHeight="1">
      <c r="A180" s="3"/>
      <c r="B180" s="3"/>
      <c r="C180" s="3"/>
      <c r="D180" s="3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22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</row>
    <row r="181" spans="1:37" ht="19.5" customHeight="1">
      <c r="A181" s="3"/>
      <c r="B181" s="3"/>
      <c r="C181" s="3"/>
      <c r="D181" s="3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22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</row>
    <row r="182" spans="1:37" ht="19.5" customHeight="1">
      <c r="A182" s="3"/>
      <c r="B182" s="3"/>
      <c r="C182" s="3"/>
      <c r="D182" s="3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22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</row>
    <row r="183" spans="1:37" ht="19.5" customHeight="1">
      <c r="A183" s="3"/>
      <c r="B183" s="3"/>
      <c r="C183" s="3"/>
      <c r="D183" s="3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22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</row>
    <row r="184" spans="1:37" ht="19.5" customHeight="1">
      <c r="A184" s="3"/>
      <c r="B184" s="3"/>
      <c r="C184" s="3"/>
      <c r="D184" s="3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22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</row>
    <row r="185" spans="1:37" ht="19.5" customHeight="1">
      <c r="A185" s="3"/>
      <c r="B185" s="3"/>
      <c r="C185" s="3"/>
      <c r="D185" s="3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22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</row>
    <row r="186" spans="1:37" ht="19.5" customHeight="1">
      <c r="A186" s="3"/>
      <c r="B186" s="3"/>
      <c r="C186" s="3"/>
      <c r="D186" s="3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22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</row>
    <row r="187" spans="1:37" ht="19.5" customHeight="1">
      <c r="A187" s="3"/>
      <c r="B187" s="3"/>
      <c r="C187" s="3"/>
      <c r="D187" s="3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22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</row>
    <row r="188" spans="1:37" ht="19.5" customHeight="1">
      <c r="A188" s="3"/>
      <c r="B188" s="3"/>
      <c r="C188" s="3"/>
      <c r="D188" s="3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22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</row>
    <row r="189" spans="1:37" ht="19.5" customHeight="1">
      <c r="A189" s="3"/>
      <c r="B189" s="3"/>
      <c r="C189" s="3"/>
      <c r="D189" s="3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22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</row>
    <row r="190" spans="1:37" ht="19.5" customHeight="1">
      <c r="A190" s="3"/>
      <c r="B190" s="3"/>
      <c r="C190" s="3"/>
      <c r="D190" s="3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22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</row>
    <row r="191" spans="1:37" ht="19.5" customHeight="1">
      <c r="A191" s="3"/>
      <c r="B191" s="3"/>
      <c r="C191" s="3"/>
      <c r="D191" s="3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22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</row>
    <row r="192" spans="1:37" ht="19.5" customHeight="1">
      <c r="A192" s="3"/>
      <c r="B192" s="3"/>
      <c r="C192" s="3"/>
      <c r="D192" s="3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22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</row>
    <row r="193" spans="1:37" ht="19.5" customHeight="1">
      <c r="A193" s="3"/>
      <c r="B193" s="3"/>
      <c r="C193" s="3"/>
      <c r="D193" s="3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22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</row>
    <row r="194" spans="1:37" ht="19.5" customHeight="1">
      <c r="A194" s="3"/>
      <c r="B194" s="3"/>
      <c r="C194" s="3"/>
      <c r="D194" s="3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22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</row>
    <row r="195" spans="1:37" ht="19.5" customHeight="1">
      <c r="A195" s="3"/>
      <c r="B195" s="3"/>
      <c r="C195" s="3"/>
      <c r="D195" s="3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22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</row>
    <row r="196" spans="1:37" ht="19.5" customHeight="1">
      <c r="A196" s="3"/>
      <c r="B196" s="3"/>
      <c r="C196" s="3"/>
      <c r="D196" s="3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22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</row>
    <row r="197" spans="1:37" ht="19.5" customHeight="1">
      <c r="A197" s="3"/>
      <c r="B197" s="3"/>
      <c r="C197" s="3"/>
      <c r="D197" s="3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22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</row>
    <row r="198" spans="1:37" ht="19.5" customHeight="1">
      <c r="A198" s="3"/>
      <c r="B198" s="3"/>
      <c r="C198" s="3"/>
      <c r="D198" s="3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22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</row>
    <row r="199" spans="1:37" ht="19.5" customHeight="1">
      <c r="A199" s="3"/>
      <c r="B199" s="3"/>
      <c r="C199" s="3"/>
      <c r="D199" s="3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22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</row>
    <row r="200" spans="1:37" ht="19.5" customHeight="1">
      <c r="A200" s="3"/>
      <c r="B200" s="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22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</row>
    <row r="201" spans="1:37" ht="19.5" customHeight="1">
      <c r="A201" s="3"/>
      <c r="B201" s="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22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</row>
    <row r="202" spans="1:37" ht="19.5" customHeight="1">
      <c r="A202" s="3"/>
      <c r="B202" s="3"/>
      <c r="C202" s="3"/>
      <c r="D202" s="3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22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</row>
    <row r="203" spans="1:37" ht="19.5" customHeight="1">
      <c r="A203" s="3"/>
      <c r="B203" s="3"/>
      <c r="C203" s="3"/>
      <c r="D203" s="3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22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</row>
    <row r="204" spans="1:37" ht="19.5" customHeight="1">
      <c r="A204" s="3"/>
      <c r="B204" s="3"/>
      <c r="C204" s="3"/>
      <c r="D204" s="3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22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</row>
    <row r="205" spans="1:37" ht="19.5" customHeight="1">
      <c r="A205" s="3"/>
      <c r="B205" s="3"/>
      <c r="C205" s="3"/>
      <c r="D205" s="3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22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</row>
    <row r="206" spans="1:37" ht="19.5" customHeight="1">
      <c r="A206" s="3"/>
      <c r="B206" s="3"/>
      <c r="C206" s="3"/>
      <c r="D206" s="3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22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</row>
    <row r="207" spans="1:37" ht="19.5" customHeight="1">
      <c r="A207" s="3"/>
      <c r="B207" s="3"/>
      <c r="C207" s="3"/>
      <c r="D207" s="3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22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</row>
    <row r="208" spans="1:37" ht="19.5" customHeight="1">
      <c r="A208" s="3"/>
      <c r="B208" s="3"/>
      <c r="C208" s="3"/>
      <c r="D208" s="3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22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</row>
    <row r="209" spans="1:37" ht="19.5" customHeight="1">
      <c r="A209" s="3"/>
      <c r="B209" s="3"/>
      <c r="C209" s="3"/>
      <c r="D209" s="3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22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</row>
    <row r="210" spans="1:37" ht="19.5" customHeight="1">
      <c r="A210" s="3"/>
      <c r="B210" s="3"/>
      <c r="C210" s="3"/>
      <c r="D210" s="3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22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</row>
    <row r="211" spans="1:37" ht="19.5" customHeight="1">
      <c r="A211" s="3"/>
      <c r="B211" s="3"/>
      <c r="C211" s="3"/>
      <c r="D211" s="3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22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</row>
    <row r="212" spans="1:37" ht="19.5" customHeight="1">
      <c r="A212" s="3"/>
      <c r="B212" s="3"/>
      <c r="C212" s="3"/>
      <c r="D212" s="3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22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</row>
    <row r="213" spans="1:37" ht="19.5" customHeight="1">
      <c r="A213" s="3"/>
      <c r="B213" s="3"/>
      <c r="C213" s="3"/>
      <c r="D213" s="3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22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</row>
    <row r="214" spans="1:37" ht="19.5" customHeight="1">
      <c r="A214" s="3"/>
      <c r="B214" s="3"/>
      <c r="C214" s="3"/>
      <c r="D214" s="3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22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</row>
    <row r="215" spans="1:37" ht="19.5" customHeight="1">
      <c r="A215" s="3"/>
      <c r="B215" s="3"/>
      <c r="C215" s="3"/>
      <c r="D215" s="3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22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</row>
    <row r="216" spans="1:37" ht="19.5" customHeight="1">
      <c r="A216" s="3"/>
      <c r="B216" s="3"/>
      <c r="C216" s="3"/>
      <c r="D216" s="3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22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</row>
    <row r="217" spans="1:37" ht="19.5" customHeight="1">
      <c r="A217" s="3"/>
      <c r="B217" s="3"/>
      <c r="C217" s="3"/>
      <c r="D217" s="3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22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</row>
    <row r="218" spans="1:37" ht="19.5" customHeight="1">
      <c r="A218" s="3"/>
      <c r="B218" s="3"/>
      <c r="C218" s="3"/>
      <c r="D218" s="3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22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</row>
    <row r="219" spans="1:37" ht="19.5" customHeight="1">
      <c r="A219" s="3"/>
      <c r="B219" s="3"/>
      <c r="C219" s="3"/>
      <c r="D219" s="3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22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</row>
    <row r="220" spans="1:37" ht="19.5" customHeight="1">
      <c r="A220" s="3"/>
      <c r="B220" s="3"/>
      <c r="C220" s="3"/>
      <c r="D220" s="3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22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</row>
    <row r="221" spans="1:37" ht="19.5" customHeight="1">
      <c r="A221" s="3"/>
      <c r="B221" s="3"/>
      <c r="C221" s="3"/>
      <c r="D221" s="3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22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</row>
    <row r="222" spans="1:37" ht="19.5" customHeight="1">
      <c r="A222" s="3"/>
      <c r="B222" s="3"/>
      <c r="C222" s="3"/>
      <c r="D222" s="3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22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</row>
    <row r="223" spans="1:37" ht="19.5" customHeight="1">
      <c r="A223" s="3"/>
      <c r="B223" s="3"/>
      <c r="C223" s="3"/>
      <c r="D223" s="3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22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</row>
    <row r="224" spans="1:37" ht="19.5" customHeight="1">
      <c r="A224" s="3"/>
      <c r="B224" s="3"/>
      <c r="C224" s="3"/>
      <c r="D224" s="3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22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</row>
    <row r="225" spans="1:37" ht="19.5" customHeight="1">
      <c r="A225" s="3"/>
      <c r="B225" s="3"/>
      <c r="C225" s="3"/>
      <c r="D225" s="3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22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</row>
    <row r="226" spans="1:37" ht="19.5" customHeight="1">
      <c r="A226" s="3"/>
      <c r="B226" s="3"/>
      <c r="C226" s="3"/>
      <c r="D226" s="3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22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</row>
    <row r="227" spans="1:37" ht="19.5" customHeight="1">
      <c r="A227" s="3"/>
      <c r="B227" s="3"/>
      <c r="C227" s="3"/>
      <c r="D227" s="3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22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</row>
    <row r="228" spans="1:37" ht="19.5" customHeight="1">
      <c r="A228" s="3"/>
      <c r="B228" s="3"/>
      <c r="C228" s="3"/>
      <c r="D228" s="3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22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</row>
    <row r="229" spans="1:37" ht="19.5" customHeight="1">
      <c r="A229" s="3"/>
      <c r="B229" s="3"/>
      <c r="C229" s="3"/>
      <c r="D229" s="3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22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</row>
    <row r="230" spans="1:37" ht="19.5" customHeight="1">
      <c r="A230" s="3"/>
      <c r="B230" s="3"/>
      <c r="C230" s="3"/>
      <c r="D230" s="3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22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</row>
    <row r="231" spans="1:37" ht="19.5" customHeight="1">
      <c r="A231" s="3"/>
      <c r="B231" s="3"/>
      <c r="C231" s="3"/>
      <c r="D231" s="3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22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</row>
    <row r="232" spans="1:37" ht="19.5" customHeight="1">
      <c r="A232" s="331"/>
      <c r="B232" s="3"/>
      <c r="C232" s="3"/>
      <c r="D232" s="3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22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</row>
    <row r="233" spans="1:37" ht="19.5" customHeight="1">
      <c r="A233" s="163"/>
      <c r="B233" s="3"/>
      <c r="C233" s="3"/>
      <c r="D233" s="3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22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</row>
    <row r="234" spans="1:37" ht="19.5" customHeight="1">
      <c r="A234" s="163"/>
      <c r="B234" s="3"/>
      <c r="C234" s="3"/>
      <c r="D234" s="3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22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</row>
    <row r="235" spans="1:37" ht="19.5" customHeight="1">
      <c r="A235" s="163"/>
      <c r="B235" s="3"/>
      <c r="C235" s="3"/>
      <c r="D235" s="3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22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</row>
    <row r="236" spans="1:37" ht="19.5" customHeight="1">
      <c r="A236" s="163"/>
      <c r="B236" s="3"/>
      <c r="C236" s="3"/>
      <c r="D236" s="3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22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</row>
    <row r="237" spans="1:37" ht="19.5" customHeight="1">
      <c r="A237" s="163"/>
      <c r="B237" s="3"/>
      <c r="C237" s="3"/>
      <c r="D237" s="3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22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</row>
    <row r="238" spans="1:37" ht="19.5" customHeight="1">
      <c r="A238" s="163"/>
      <c r="B238" s="3"/>
      <c r="C238" s="3"/>
      <c r="D238" s="3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22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</row>
    <row r="239" spans="1:37" ht="19.5" customHeight="1">
      <c r="A239" s="163"/>
      <c r="B239" s="3"/>
      <c r="C239" s="3"/>
      <c r="D239" s="3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22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</row>
    <row r="240" spans="1:37" ht="19.5" customHeight="1">
      <c r="A240" s="163"/>
      <c r="B240" s="3"/>
      <c r="C240" s="3"/>
      <c r="D240" s="3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22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</row>
    <row r="241" spans="1:37" ht="19.5" customHeight="1">
      <c r="A241" s="163"/>
      <c r="B241" s="3"/>
      <c r="C241" s="3"/>
      <c r="D241" s="3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22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</row>
    <row r="242" spans="1:37" ht="19.5" customHeight="1">
      <c r="A242" s="163"/>
      <c r="B242" s="3"/>
      <c r="C242" s="3"/>
      <c r="D242" s="3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22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</row>
    <row r="243" spans="1:37" ht="19.5" customHeight="1">
      <c r="A243" s="163"/>
      <c r="B243" s="3"/>
      <c r="C243" s="3"/>
      <c r="D243" s="3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22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</row>
    <row r="244" spans="1:37" ht="19.5" customHeight="1">
      <c r="A244" s="163"/>
      <c r="B244" s="3"/>
      <c r="C244" s="3"/>
      <c r="D244" s="3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22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</row>
    <row r="245" spans="1:37" ht="19.5" customHeight="1">
      <c r="A245" s="163"/>
      <c r="B245" s="3"/>
      <c r="C245" s="3"/>
      <c r="D245" s="3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22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</row>
    <row r="246" spans="1:37" ht="19.5" customHeight="1">
      <c r="A246" s="163"/>
      <c r="B246" s="3"/>
      <c r="C246" s="3"/>
      <c r="D246" s="3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22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</row>
    <row r="247" spans="1:37" ht="19.5" customHeight="1">
      <c r="A247" s="163"/>
      <c r="B247" s="3"/>
      <c r="C247" s="3"/>
      <c r="D247" s="3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22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</row>
    <row r="248" spans="1:37" ht="19.5" customHeight="1">
      <c r="A248" s="163"/>
      <c r="B248" s="3"/>
      <c r="C248" s="3"/>
      <c r="D248" s="3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22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</row>
    <row r="249" spans="1:37" ht="19.5" customHeight="1">
      <c r="A249" s="163"/>
      <c r="B249" s="3"/>
      <c r="C249" s="3"/>
      <c r="D249" s="3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22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</row>
    <row r="250" spans="1:37" ht="19.5" customHeight="1">
      <c r="A250" s="163"/>
      <c r="B250" s="3"/>
      <c r="C250" s="3"/>
      <c r="D250" s="3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22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</row>
    <row r="251" spans="1:37" ht="19.5" customHeight="1">
      <c r="A251" s="163"/>
      <c r="B251" s="3"/>
      <c r="C251" s="3"/>
      <c r="D251" s="3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22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</row>
    <row r="252" spans="1:37" ht="19.5" customHeight="1">
      <c r="A252" s="163"/>
      <c r="B252" s="3"/>
      <c r="C252" s="3"/>
      <c r="D252" s="3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22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</row>
    <row r="253" spans="1:37" ht="19.5" customHeight="1">
      <c r="A253" s="163"/>
      <c r="B253" s="3"/>
      <c r="C253" s="3"/>
      <c r="D253" s="3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22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</row>
    <row r="254" spans="1:37" ht="19.5" customHeight="1">
      <c r="A254" s="163"/>
      <c r="B254" s="3"/>
      <c r="C254" s="3"/>
      <c r="D254" s="3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22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</row>
    <row r="255" spans="1:37" ht="19.5" customHeight="1">
      <c r="A255" s="163"/>
      <c r="B255" s="3"/>
      <c r="C255" s="3"/>
      <c r="D255" s="3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22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</row>
    <row r="256" spans="1:37" ht="19.5" customHeight="1">
      <c r="A256" s="163"/>
      <c r="B256" s="3"/>
      <c r="C256" s="3"/>
      <c r="D256" s="3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22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</row>
    <row r="257" spans="1:37" ht="19.5" customHeight="1">
      <c r="A257" s="163"/>
      <c r="B257" s="3"/>
      <c r="C257" s="3"/>
      <c r="D257" s="3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22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</row>
    <row r="258" spans="1:37" ht="19.5" customHeight="1">
      <c r="A258" s="163"/>
      <c r="B258" s="3"/>
      <c r="C258" s="3"/>
      <c r="D258" s="3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22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</row>
    <row r="259" spans="1:37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</row>
    <row r="536" spans="1:37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</row>
    <row r="537" spans="1: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</row>
    <row r="538" spans="1:37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</row>
    <row r="539" spans="1:37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</row>
    <row r="540" spans="1:37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</row>
    <row r="541" spans="1:37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</row>
    <row r="542" spans="1:37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</row>
    <row r="543" spans="1:37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</row>
    <row r="544" spans="1:37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</row>
    <row r="545" spans="1:37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</row>
    <row r="546" spans="1:37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</row>
    <row r="547" spans="1:3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</row>
    <row r="548" spans="1:37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</row>
    <row r="549" spans="1:37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</row>
    <row r="550" spans="1:37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</row>
    <row r="551" spans="1:37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</row>
    <row r="552" spans="1:37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</row>
    <row r="553" spans="1:37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</row>
    <row r="554" spans="1:37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</row>
    <row r="555" spans="1:37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</row>
    <row r="556" spans="1:37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</row>
    <row r="557" spans="1:3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</row>
    <row r="558" spans="1:37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</row>
    <row r="559" spans="1:37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</row>
    <row r="560" spans="1:37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</row>
    <row r="561" spans="1:37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</row>
    <row r="562" spans="1:37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</row>
    <row r="563" spans="1:37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</row>
    <row r="564" spans="1:37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</row>
    <row r="565" spans="1:37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</row>
    <row r="566" spans="1:37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</row>
    <row r="567" spans="1:3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</row>
    <row r="568" spans="1:37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</row>
    <row r="569" spans="1:37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</row>
    <row r="570" spans="1:37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</row>
    <row r="571" spans="1:37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</row>
    <row r="572" spans="1:37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</row>
    <row r="573" spans="1:37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</row>
    <row r="574" spans="1:37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</row>
    <row r="575" spans="1:37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</row>
    <row r="576" spans="1:37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</row>
    <row r="577" spans="1:3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</row>
    <row r="578" spans="1:37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</row>
    <row r="579" spans="1:37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</row>
    <row r="580" spans="1:37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</row>
    <row r="581" spans="1:37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</row>
    <row r="582" spans="1:37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</row>
    <row r="583" spans="1:37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</row>
    <row r="584" spans="1:37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</row>
    <row r="585" spans="1:37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</row>
    <row r="586" spans="1:37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</row>
    <row r="587" spans="1:3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</row>
    <row r="588" spans="1:37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</row>
    <row r="589" spans="1:37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</row>
    <row r="590" spans="1:37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</row>
    <row r="591" spans="1:37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</row>
    <row r="592" spans="1:37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</row>
    <row r="593" spans="1:37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</row>
    <row r="594" spans="1:37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</row>
    <row r="595" spans="1:37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</row>
    <row r="596" spans="1:37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</row>
    <row r="597" spans="1:3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</row>
    <row r="598" spans="1:37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</row>
    <row r="599" spans="1:37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</row>
    <row r="600" spans="1:37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</row>
    <row r="601" spans="1:37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</row>
    <row r="602" spans="1:37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</row>
    <row r="603" spans="1:37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</row>
    <row r="604" spans="1:37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</row>
    <row r="605" spans="1:37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</row>
    <row r="606" spans="1:37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</row>
    <row r="607" spans="1:3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</row>
    <row r="608" spans="1:37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</row>
    <row r="609" spans="1:37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</row>
    <row r="610" spans="1:37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</row>
    <row r="611" spans="1:37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</row>
    <row r="612" spans="1:37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</row>
    <row r="613" spans="1:37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</row>
    <row r="614" spans="1:37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</row>
    <row r="615" spans="1:37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</row>
    <row r="616" spans="1:37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</row>
    <row r="617" spans="1:3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</row>
    <row r="618" spans="1:37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</row>
    <row r="619" spans="1:37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</row>
    <row r="620" spans="1:37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</row>
    <row r="621" spans="1:37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</row>
    <row r="622" spans="1:37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</row>
    <row r="623" spans="1:37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</row>
    <row r="624" spans="1:37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</row>
    <row r="625" spans="1:37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</row>
    <row r="626" spans="1:37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</row>
    <row r="627" spans="1:3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</row>
    <row r="628" spans="1:37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</row>
    <row r="629" spans="1:37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</row>
    <row r="630" spans="1:37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</row>
    <row r="631" spans="1:37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</row>
    <row r="632" spans="1:37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</row>
    <row r="633" spans="1:37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</row>
    <row r="634" spans="1:37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</row>
    <row r="635" spans="1:37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</row>
    <row r="636" spans="1:37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</row>
    <row r="637" spans="1: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</row>
    <row r="638" spans="1:37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</row>
    <row r="639" spans="1:37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</row>
    <row r="640" spans="1:37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</row>
    <row r="641" spans="1:37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</row>
    <row r="642" spans="1:37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</row>
    <row r="643" spans="1:37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</row>
    <row r="644" spans="1:37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</row>
    <row r="645" spans="1:37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</row>
    <row r="646" spans="1:37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</row>
    <row r="647" spans="1:3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</row>
    <row r="648" spans="1:37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</row>
    <row r="649" spans="1:37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</row>
    <row r="650" spans="1:37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</row>
    <row r="651" spans="1:37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</row>
    <row r="652" spans="1:37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</row>
    <row r="653" spans="1:37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</row>
    <row r="654" spans="1:37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</row>
    <row r="655" spans="1:37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</row>
    <row r="656" spans="1:37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</row>
    <row r="657" spans="1:3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</row>
    <row r="658" spans="1:37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</row>
    <row r="659" spans="1:37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</row>
    <row r="660" spans="1:37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</row>
    <row r="661" spans="1:37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</row>
    <row r="662" spans="1:37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</row>
    <row r="663" spans="1:37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</row>
    <row r="664" spans="1:37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</row>
    <row r="665" spans="1:37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</row>
    <row r="666" spans="1:37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</row>
    <row r="667" spans="1:3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</row>
    <row r="668" spans="1:37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</row>
    <row r="669" spans="1:37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</row>
    <row r="670" spans="1:37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</row>
    <row r="671" spans="1:37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</row>
    <row r="672" spans="1:37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</row>
    <row r="673" spans="1:37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</row>
    <row r="674" spans="1:37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</row>
    <row r="675" spans="1:37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</row>
    <row r="676" spans="1:37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</row>
    <row r="677" spans="1:3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</row>
    <row r="678" spans="1:37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</row>
    <row r="679" spans="1:37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</row>
    <row r="680" spans="1:37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</row>
    <row r="681" spans="1:37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</row>
    <row r="682" spans="1:37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</row>
    <row r="683" spans="1:37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</row>
    <row r="684" spans="1:37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</row>
    <row r="685" spans="1:37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</row>
    <row r="686" spans="1:37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</row>
    <row r="687" spans="1:3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</row>
    <row r="688" spans="1:37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</row>
    <row r="689" spans="1:37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</row>
    <row r="690" spans="1:37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</row>
    <row r="691" spans="1:37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</row>
    <row r="692" spans="1:37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</row>
    <row r="693" spans="1:37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</row>
    <row r="694" spans="1:37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</row>
    <row r="695" spans="1:37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</row>
    <row r="696" spans="1:37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</row>
    <row r="697" spans="1:3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</row>
    <row r="698" spans="1:37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</row>
    <row r="699" spans="1:37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</row>
    <row r="700" spans="1:37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</row>
    <row r="701" spans="1:37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</row>
    <row r="702" spans="1:37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</row>
    <row r="703" spans="1:37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</row>
    <row r="704" spans="1:37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</row>
    <row r="705" spans="1:37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</row>
    <row r="706" spans="1:37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</row>
    <row r="707" spans="1:3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</row>
    <row r="708" spans="1:37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</row>
    <row r="709" spans="1:37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</row>
    <row r="710" spans="1:37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</row>
    <row r="711" spans="1:37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</row>
    <row r="712" spans="1:37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</row>
    <row r="713" spans="1:37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</row>
    <row r="714" spans="1:37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</row>
    <row r="715" spans="1:37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</row>
    <row r="716" spans="1:37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</row>
    <row r="717" spans="1:3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</row>
    <row r="718" spans="1:37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</row>
    <row r="719" spans="1:37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</row>
    <row r="720" spans="1:37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</row>
    <row r="721" spans="1:37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</row>
    <row r="722" spans="1:37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</row>
    <row r="723" spans="1:37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</row>
    <row r="724" spans="1:37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</row>
    <row r="725" spans="1:37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</row>
    <row r="726" spans="1:37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</row>
    <row r="727" spans="1:3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</row>
    <row r="728" spans="1:37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</row>
    <row r="729" spans="1:37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</row>
    <row r="730" spans="1:37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</row>
    <row r="731" spans="1:37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</row>
    <row r="732" spans="1:37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</row>
    <row r="733" spans="1:37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</row>
    <row r="734" spans="1:37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</row>
    <row r="735" spans="1:37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</row>
    <row r="736" spans="1:37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</row>
    <row r="737" spans="1: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</row>
    <row r="738" spans="1:37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</row>
    <row r="739" spans="1:37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</row>
    <row r="740" spans="1:37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</row>
    <row r="741" spans="1:37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</row>
    <row r="742" spans="1:37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</row>
    <row r="743" spans="1:37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</row>
    <row r="744" spans="1:37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</row>
    <row r="745" spans="1:37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</row>
    <row r="746" spans="1:37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</row>
    <row r="747" spans="1:3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</row>
    <row r="748" spans="1:37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</row>
    <row r="749" spans="1:37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</row>
    <row r="750" spans="1:37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</row>
    <row r="751" spans="1:37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</row>
    <row r="752" spans="1:37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</row>
    <row r="753" spans="1:37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</row>
    <row r="754" spans="1:37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</row>
    <row r="755" spans="1:37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</row>
    <row r="756" spans="1:37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</row>
    <row r="757" spans="1:3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</row>
    <row r="758" spans="1:37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</row>
    <row r="759" spans="1:37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</row>
    <row r="760" spans="1:37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</row>
    <row r="761" spans="1:37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</row>
    <row r="762" spans="1:37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</row>
    <row r="763" spans="1:37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</row>
    <row r="764" spans="1:37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</row>
    <row r="765" spans="1:37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</row>
    <row r="766" spans="1:37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</row>
    <row r="767" spans="1:3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</row>
    <row r="768" spans="1:37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</row>
    <row r="769" spans="1:37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</row>
    <row r="770" spans="1:37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</row>
    <row r="771" spans="1:37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</row>
    <row r="772" spans="1:37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</row>
    <row r="773" spans="1:37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</row>
    <row r="774" spans="1:37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</row>
    <row r="775" spans="1:37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</row>
    <row r="776" spans="1:37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</row>
    <row r="777" spans="1:3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</row>
    <row r="778" spans="1:37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</row>
    <row r="779" spans="1:37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</row>
    <row r="780" spans="1:37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</row>
    <row r="781" spans="1:37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</row>
    <row r="782" spans="1:37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</row>
    <row r="783" spans="1:37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</row>
    <row r="784" spans="1:37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</row>
    <row r="785" spans="1:37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</row>
    <row r="786" spans="1:37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</row>
    <row r="787" spans="1:3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</row>
    <row r="788" spans="1:37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</row>
    <row r="789" spans="1:37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</row>
    <row r="790" spans="1:37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</row>
    <row r="791" spans="1:37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</row>
    <row r="792" spans="1:37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</row>
    <row r="793" spans="1:37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</row>
    <row r="794" spans="1:37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</row>
    <row r="795" spans="1:37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</row>
    <row r="796" spans="1:37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</row>
    <row r="797" spans="1:3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</row>
    <row r="798" spans="1:37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</row>
    <row r="799" spans="1:37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</row>
    <row r="800" spans="1:37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</row>
    <row r="801" spans="1:37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</row>
    <row r="802" spans="1:37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</row>
    <row r="803" spans="1:37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</row>
    <row r="804" spans="1:37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</row>
    <row r="805" spans="1:37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</row>
    <row r="806" spans="1:37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</row>
    <row r="807" spans="1:3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</row>
    <row r="808" spans="1:37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</row>
    <row r="809" spans="1:37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</row>
    <row r="810" spans="1:37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</row>
    <row r="811" spans="1:37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</row>
    <row r="812" spans="1:37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</row>
    <row r="813" spans="1:37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</row>
    <row r="814" spans="1:37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</row>
    <row r="815" spans="1:37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</row>
    <row r="816" spans="1:37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</row>
    <row r="817" spans="1:3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</row>
    <row r="818" spans="1:37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</row>
    <row r="819" spans="1:37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</row>
    <row r="820" spans="1:37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</row>
    <row r="821" spans="1:37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</row>
    <row r="822" spans="1:37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</row>
    <row r="823" spans="1:37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</row>
    <row r="824" spans="1:37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</row>
    <row r="825" spans="1:37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</row>
    <row r="826" spans="1:37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</row>
    <row r="827" spans="1:3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</row>
    <row r="828" spans="1:37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</row>
    <row r="829" spans="1:37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</row>
    <row r="830" spans="1:37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</row>
    <row r="831" spans="1:37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</row>
    <row r="832" spans="1:37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</row>
    <row r="833" spans="1:37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</row>
    <row r="834" spans="1:37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</row>
    <row r="835" spans="1:37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</row>
    <row r="836" spans="1:37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</row>
    <row r="837" spans="1: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</row>
    <row r="838" spans="1:37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</row>
    <row r="839" spans="1:37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</row>
    <row r="840" spans="1:37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</row>
    <row r="841" spans="1:37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</row>
    <row r="842" spans="1:37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</row>
    <row r="843" spans="1:37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</row>
    <row r="844" spans="1:37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</row>
    <row r="845" spans="1:37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</row>
    <row r="846" spans="1:37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</row>
    <row r="847" spans="1:3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</row>
    <row r="848" spans="1:37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</row>
    <row r="849" spans="1:37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</row>
    <row r="850" spans="1:37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</row>
    <row r="851" spans="1:37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</row>
    <row r="852" spans="1:37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</row>
    <row r="853" spans="1:37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</row>
    <row r="854" spans="1:37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</row>
    <row r="855" spans="1:37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</row>
    <row r="856" spans="1:37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</row>
    <row r="857" spans="1:3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</row>
    <row r="858" spans="1:37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</row>
    <row r="859" spans="1:37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</row>
    <row r="860" spans="1:37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</row>
    <row r="861" spans="1:37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</row>
    <row r="862" spans="1:37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</row>
    <row r="863" spans="1:37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</row>
    <row r="864" spans="1:37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</row>
    <row r="865" spans="1:37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</row>
    <row r="866" spans="1:37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</row>
    <row r="867" spans="1:3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</row>
    <row r="868" spans="1:37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</row>
    <row r="869" spans="1:37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</row>
    <row r="870" spans="1:37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</row>
    <row r="871" spans="1:37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</row>
    <row r="872" spans="1:37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</row>
    <row r="873" spans="1:37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</row>
    <row r="874" spans="1:37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</row>
    <row r="875" spans="1:37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</row>
    <row r="876" spans="1:37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</row>
    <row r="877" spans="1:3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</row>
    <row r="878" spans="1:37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</row>
    <row r="879" spans="1:37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</row>
    <row r="880" spans="1:37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</row>
    <row r="881" spans="1:37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</row>
    <row r="882" spans="1:37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</row>
    <row r="883" spans="1:37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</row>
    <row r="884" spans="1:37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</row>
    <row r="885" spans="1:37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</row>
    <row r="886" spans="1:37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</row>
    <row r="887" spans="1:3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</row>
    <row r="888" spans="1:37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</row>
    <row r="889" spans="1:37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</row>
    <row r="890" spans="1:37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</row>
    <row r="891" spans="1:37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</row>
    <row r="892" spans="1:37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</row>
    <row r="893" spans="1:37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</row>
    <row r="894" spans="1:37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</row>
    <row r="895" spans="1:37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</row>
    <row r="896" spans="1:37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</row>
    <row r="897" spans="1:3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</row>
    <row r="898" spans="1:37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</row>
    <row r="899" spans="1:37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</row>
    <row r="900" spans="1:37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</row>
    <row r="901" spans="1:37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</row>
    <row r="902" spans="1:37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</row>
    <row r="903" spans="1:37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</row>
    <row r="904" spans="1:37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</row>
    <row r="905" spans="1:37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</row>
    <row r="906" spans="1:37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</row>
    <row r="907" spans="1:3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</row>
    <row r="908" spans="1:37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</row>
    <row r="909" spans="1:37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</row>
    <row r="910" spans="1:37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</row>
    <row r="911" spans="1:37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</row>
    <row r="912" spans="1:37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</row>
    <row r="913" spans="1:37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</row>
    <row r="914" spans="1:37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</row>
    <row r="915" spans="1:37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</row>
    <row r="916" spans="1:37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</row>
    <row r="917" spans="1:3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</row>
    <row r="918" spans="1:37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</row>
    <row r="919" spans="1:37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</row>
    <row r="920" spans="1:37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</row>
    <row r="921" spans="1:37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</row>
    <row r="922" spans="1:37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</row>
    <row r="923" spans="1:37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</row>
    <row r="924" spans="1:37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</row>
    <row r="925" spans="1:37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</row>
    <row r="926" spans="1:37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</row>
    <row r="927" spans="1:3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</row>
    <row r="928" spans="1:37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</row>
    <row r="929" spans="1:37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</row>
    <row r="930" spans="1:37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</row>
    <row r="931" spans="1:37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</row>
    <row r="932" spans="1:37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</row>
    <row r="933" spans="1:37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</row>
    <row r="934" spans="1:37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</row>
    <row r="935" spans="1:37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</row>
    <row r="936" spans="1:37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</row>
    <row r="937" spans="1: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</row>
    <row r="938" spans="1:37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</row>
    <row r="939" spans="1:37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</row>
    <row r="940" spans="1:37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</row>
    <row r="941" spans="1:37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</row>
    <row r="942" spans="1:37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</row>
    <row r="943" spans="1:37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</row>
    <row r="944" spans="1:37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</row>
    <row r="945" spans="1:37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</row>
    <row r="946" spans="1:37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</row>
    <row r="947" spans="1:3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</row>
    <row r="948" spans="1:37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</row>
    <row r="949" spans="1:37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</row>
    <row r="950" spans="1:37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</row>
    <row r="951" spans="1:37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</row>
    <row r="952" spans="1:37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</row>
    <row r="953" spans="1:37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</row>
    <row r="954" spans="1:37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</row>
    <row r="955" spans="1:37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</row>
    <row r="956" spans="1:37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</row>
    <row r="957" spans="1:3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</row>
    <row r="958" spans="1:37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</row>
    <row r="959" spans="1:37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</row>
    <row r="960" spans="1:37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</row>
    <row r="961" spans="1:37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</row>
    <row r="962" spans="1:37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</row>
    <row r="963" spans="1:37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</row>
    <row r="964" spans="1:37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</row>
    <row r="965" spans="1:37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</row>
    <row r="966" spans="1:37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</row>
    <row r="967" spans="1:3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</row>
    <row r="968" spans="1:37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</row>
    <row r="969" spans="1:37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</row>
    <row r="970" spans="1:37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</row>
    <row r="971" spans="1:37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</row>
    <row r="972" spans="1:37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</row>
    <row r="973" spans="1:37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</row>
    <row r="974" spans="1:37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</row>
    <row r="975" spans="1:37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</row>
    <row r="976" spans="1:37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</row>
    <row r="977" spans="1:3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</row>
    <row r="978" spans="1:37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</row>
    <row r="979" spans="1:37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</row>
    <row r="980" spans="1:37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</row>
    <row r="981" spans="1:37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</row>
    <row r="982" spans="1:37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</row>
    <row r="983" spans="1:37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</row>
    <row r="984" spans="1:37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</row>
    <row r="985" spans="1:37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</row>
    <row r="986" spans="1:37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</row>
    <row r="987" spans="1:3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</row>
    <row r="988" spans="1:37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</row>
    <row r="989" spans="1:37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</row>
    <row r="990" spans="1:37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</row>
    <row r="991" spans="1:37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</row>
    <row r="992" spans="1:37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</row>
    <row r="993" spans="1:37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</row>
    <row r="994" spans="1:37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</row>
    <row r="995" spans="1:37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</row>
    <row r="996" spans="1:37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</row>
    <row r="997" spans="1:3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</row>
    <row r="998" spans="1:37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</row>
    <row r="999" spans="1:37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</row>
    <row r="1000" spans="1:37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</row>
  </sheetData>
  <mergeCells count="52">
    <mergeCell ref="E56:H56"/>
    <mergeCell ref="E57:H57"/>
    <mergeCell ref="E58:H58"/>
    <mergeCell ref="E51:J51"/>
    <mergeCell ref="K51:P51"/>
    <mergeCell ref="E52:H52"/>
    <mergeCell ref="K52:N52"/>
    <mergeCell ref="E53:H53"/>
    <mergeCell ref="Q56:T56"/>
    <mergeCell ref="Q57:T57"/>
    <mergeCell ref="Q58:T58"/>
    <mergeCell ref="K53:N53"/>
    <mergeCell ref="K54:N54"/>
    <mergeCell ref="K55:N55"/>
    <mergeCell ref="K56:N56"/>
    <mergeCell ref="K57:N57"/>
    <mergeCell ref="K58:N58"/>
    <mergeCell ref="Q54:T54"/>
    <mergeCell ref="H4:H6"/>
    <mergeCell ref="I4:I5"/>
    <mergeCell ref="Q52:T52"/>
    <mergeCell ref="Q53:T53"/>
    <mergeCell ref="Q55:T55"/>
    <mergeCell ref="E54:H54"/>
    <mergeCell ref="E55:H55"/>
    <mergeCell ref="Q51:V51"/>
    <mergeCell ref="A1:B1"/>
    <mergeCell ref="A4:A6"/>
    <mergeCell ref="B4:B6"/>
    <mergeCell ref="C4:D5"/>
    <mergeCell ref="E4:G5"/>
    <mergeCell ref="AE4:AE5"/>
    <mergeCell ref="AF4:AF5"/>
    <mergeCell ref="AG4:AG5"/>
    <mergeCell ref="AH4:AI4"/>
    <mergeCell ref="U4:U5"/>
    <mergeCell ref="V4:V5"/>
    <mergeCell ref="W4:W5"/>
    <mergeCell ref="X4:X5"/>
    <mergeCell ref="Y4:Y5"/>
    <mergeCell ref="Z4:Z5"/>
    <mergeCell ref="AA4:AA5"/>
    <mergeCell ref="Q4:S5"/>
    <mergeCell ref="T4:T6"/>
    <mergeCell ref="AB4:AB5"/>
    <mergeCell ref="AC4:AC5"/>
    <mergeCell ref="AD4:AD5"/>
    <mergeCell ref="J4:J5"/>
    <mergeCell ref="K4:M5"/>
    <mergeCell ref="N4:N6"/>
    <mergeCell ref="O4:O5"/>
    <mergeCell ref="P4:P5"/>
  </mergeCells>
  <printOptions horizontalCentered="1"/>
  <pageMargins left="0" right="0" top="0.5" bottom="0.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/>
  </sheetViews>
  <sheetFormatPr defaultColWidth="12.5703125" defaultRowHeight="15" customHeight="1"/>
  <cols>
    <col min="1" max="1" width="4.140625" customWidth="1"/>
    <col min="2" max="2" width="27.7109375" customWidth="1"/>
    <col min="3" max="3" width="10.140625" customWidth="1"/>
    <col min="4" max="4" width="9.85546875" customWidth="1"/>
    <col min="5" max="5" width="5.140625" customWidth="1"/>
    <col min="6" max="6" width="3.42578125" customWidth="1"/>
    <col min="7" max="7" width="4.5703125" customWidth="1"/>
    <col min="8" max="8" width="6.42578125" customWidth="1"/>
    <col min="9" max="9" width="5.7109375" customWidth="1"/>
    <col min="10" max="10" width="4.5703125" customWidth="1"/>
    <col min="11" max="11" width="5" customWidth="1"/>
    <col min="12" max="12" width="3.42578125" customWidth="1"/>
    <col min="13" max="13" width="4.42578125" customWidth="1"/>
    <col min="14" max="14" width="5.140625" customWidth="1"/>
    <col min="15" max="16" width="4.5703125" customWidth="1"/>
    <col min="17" max="17" width="5" customWidth="1"/>
    <col min="18" max="18" width="3.5703125" customWidth="1"/>
    <col min="19" max="19" width="4" customWidth="1"/>
    <col min="20" max="20" width="4.28515625" customWidth="1"/>
    <col min="21" max="22" width="4.5703125" customWidth="1"/>
    <col min="23" max="33" width="3.140625" customWidth="1"/>
    <col min="34" max="34" width="5.28515625" customWidth="1"/>
    <col min="35" max="36" width="3.28515625" customWidth="1"/>
    <col min="37" max="37" width="9" customWidth="1"/>
  </cols>
  <sheetData>
    <row r="1" spans="1:37" ht="17.25" customHeight="1">
      <c r="A1" s="455" t="s">
        <v>0</v>
      </c>
      <c r="B1" s="446"/>
      <c r="C1" s="3"/>
      <c r="D1" s="3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9.5" customHeight="1">
      <c r="A2" s="3" t="s">
        <v>920</v>
      </c>
      <c r="B2" s="3"/>
      <c r="C2" s="7"/>
      <c r="D2" s="7"/>
      <c r="E2" s="8"/>
      <c r="F2" s="8"/>
      <c r="G2" s="8"/>
      <c r="H2" s="117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ht="19.5" customHeight="1">
      <c r="A3" s="3"/>
      <c r="B3" s="3"/>
      <c r="C3" s="7"/>
      <c r="D3" s="7"/>
      <c r="E3" s="8"/>
      <c r="F3" s="8"/>
      <c r="G3" s="8"/>
      <c r="H3" s="117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ht="19.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69"/>
      <c r="X4" s="469"/>
      <c r="Y4" s="469"/>
      <c r="Z4" s="469"/>
      <c r="AA4" s="469"/>
      <c r="AB4" s="469"/>
      <c r="AC4" s="469"/>
      <c r="AD4" s="469"/>
      <c r="AE4" s="469"/>
      <c r="AF4" s="469"/>
      <c r="AG4" s="469"/>
      <c r="AH4" s="447"/>
      <c r="AI4" s="446"/>
      <c r="AJ4" s="3"/>
      <c r="AK4" s="3"/>
    </row>
    <row r="5" spans="1:37" ht="31.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3"/>
      <c r="AI5" s="3"/>
      <c r="AJ5" s="3"/>
      <c r="AK5" s="3"/>
    </row>
    <row r="6" spans="1:37" ht="19.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"/>
      <c r="AI6" s="3"/>
      <c r="AJ6" s="3"/>
      <c r="AK6" s="3"/>
    </row>
    <row r="7" spans="1:37" ht="19.5" customHeight="1">
      <c r="A7" s="255">
        <v>1</v>
      </c>
      <c r="B7" s="168" t="s">
        <v>921</v>
      </c>
      <c r="C7" s="18"/>
      <c r="D7" s="17" t="s">
        <v>922</v>
      </c>
      <c r="E7" s="187">
        <v>15.1</v>
      </c>
      <c r="F7" s="14" t="s">
        <v>23</v>
      </c>
      <c r="G7" s="14">
        <v>107</v>
      </c>
      <c r="H7" s="20">
        <f t="shared" ref="H7:H42" si="0">E7/(G7*G7)*10000</f>
        <v>13.188924796925495</v>
      </c>
      <c r="I7" s="21"/>
      <c r="J7" s="21"/>
      <c r="K7" s="137" t="s">
        <v>38</v>
      </c>
      <c r="L7" s="21"/>
      <c r="M7" s="21"/>
      <c r="N7" s="20"/>
      <c r="O7" s="21"/>
      <c r="P7" s="137"/>
      <c r="Q7" s="22">
        <v>20</v>
      </c>
      <c r="R7" s="22" t="s">
        <v>23</v>
      </c>
      <c r="S7" s="22">
        <v>112</v>
      </c>
      <c r="T7" s="20">
        <f t="shared" ref="T7:T8" si="1">Q7/(S7*S7)*10000</f>
        <v>15.943877551020408</v>
      </c>
      <c r="U7" s="21"/>
      <c r="V7" s="21"/>
      <c r="W7" s="333"/>
      <c r="X7" s="333"/>
      <c r="Y7" s="333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</row>
    <row r="8" spans="1:37" ht="19.5" customHeight="1">
      <c r="A8" s="255">
        <v>2</v>
      </c>
      <c r="B8" s="52" t="s">
        <v>923</v>
      </c>
      <c r="C8" s="27" t="s">
        <v>924</v>
      </c>
      <c r="D8" s="17"/>
      <c r="E8" s="187">
        <v>24.1</v>
      </c>
      <c r="F8" s="13" t="s">
        <v>56</v>
      </c>
      <c r="G8" s="14">
        <v>110</v>
      </c>
      <c r="H8" s="20">
        <f t="shared" si="0"/>
        <v>19.917355371900829</v>
      </c>
      <c r="I8" s="22" t="s">
        <v>638</v>
      </c>
      <c r="J8" s="22" t="s">
        <v>650</v>
      </c>
      <c r="K8" s="21">
        <v>30</v>
      </c>
      <c r="L8" s="137" t="s">
        <v>56</v>
      </c>
      <c r="M8" s="21">
        <v>114</v>
      </c>
      <c r="N8" s="20">
        <f t="shared" ref="N8:N44" si="2">K8/(M8*M8)*10000</f>
        <v>23.084025854108958</v>
      </c>
      <c r="O8" s="22" t="s">
        <v>925</v>
      </c>
      <c r="P8" s="22" t="s">
        <v>925</v>
      </c>
      <c r="Q8" s="22">
        <v>29</v>
      </c>
      <c r="R8" s="51" t="s">
        <v>56</v>
      </c>
      <c r="S8" s="22">
        <v>114</v>
      </c>
      <c r="T8" s="20">
        <f t="shared" si="1"/>
        <v>22.314558325638657</v>
      </c>
      <c r="U8" s="22">
        <v>29.5</v>
      </c>
      <c r="V8" s="22">
        <v>29.7</v>
      </c>
      <c r="W8" s="333"/>
      <c r="X8" s="333"/>
      <c r="Y8" s="333"/>
      <c r="Z8" s="334"/>
      <c r="AA8" s="334"/>
      <c r="AB8" s="334"/>
      <c r="AC8" s="334"/>
      <c r="AD8" s="334"/>
      <c r="AE8" s="334"/>
      <c r="AF8" s="334"/>
      <c r="AG8" s="334"/>
      <c r="AH8" s="334"/>
      <c r="AI8" s="334"/>
      <c r="AJ8" s="334"/>
      <c r="AK8" s="334"/>
    </row>
    <row r="9" spans="1:37" ht="19.5" customHeight="1">
      <c r="A9" s="83">
        <v>3</v>
      </c>
      <c r="B9" s="205" t="s">
        <v>926</v>
      </c>
      <c r="C9" s="84"/>
      <c r="D9" s="84" t="s">
        <v>927</v>
      </c>
      <c r="E9" s="335">
        <v>28</v>
      </c>
      <c r="F9" s="324" t="s">
        <v>56</v>
      </c>
      <c r="G9" s="86">
        <v>112</v>
      </c>
      <c r="H9" s="88">
        <f t="shared" si="0"/>
        <v>22.321428571428569</v>
      </c>
      <c r="I9" s="91" t="s">
        <v>796</v>
      </c>
      <c r="J9" s="91" t="s">
        <v>796</v>
      </c>
      <c r="K9" s="89">
        <v>28.6</v>
      </c>
      <c r="L9" s="336" t="s">
        <v>56</v>
      </c>
      <c r="M9" s="89">
        <v>113</v>
      </c>
      <c r="N9" s="88">
        <f t="shared" si="2"/>
        <v>22.397995144490565</v>
      </c>
      <c r="O9" s="91" t="s">
        <v>928</v>
      </c>
      <c r="P9" s="91" t="s">
        <v>928</v>
      </c>
      <c r="Q9" s="93"/>
      <c r="R9" s="93" t="s">
        <v>38</v>
      </c>
      <c r="S9" s="91"/>
      <c r="T9" s="88"/>
      <c r="U9" s="89"/>
      <c r="V9" s="89"/>
      <c r="W9" s="337"/>
      <c r="X9" s="337"/>
      <c r="Y9" s="337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</row>
    <row r="10" spans="1:37" ht="19.5" customHeight="1">
      <c r="A10" s="255">
        <v>4</v>
      </c>
      <c r="B10" s="52" t="s">
        <v>929</v>
      </c>
      <c r="C10" s="27"/>
      <c r="D10" s="27" t="s">
        <v>930</v>
      </c>
      <c r="E10" s="187">
        <v>16.100000000000001</v>
      </c>
      <c r="F10" s="14" t="s">
        <v>23</v>
      </c>
      <c r="G10" s="14">
        <v>105</v>
      </c>
      <c r="H10" s="20">
        <f t="shared" si="0"/>
        <v>14.603174603174605</v>
      </c>
      <c r="I10" s="21"/>
      <c r="J10" s="21"/>
      <c r="K10" s="21">
        <v>16.7</v>
      </c>
      <c r="L10" s="21" t="s">
        <v>23</v>
      </c>
      <c r="M10" s="21">
        <v>107</v>
      </c>
      <c r="N10" s="20">
        <f t="shared" si="2"/>
        <v>14.586426762162633</v>
      </c>
      <c r="O10" s="21"/>
      <c r="P10" s="21"/>
      <c r="Q10" s="22">
        <v>17.2</v>
      </c>
      <c r="R10" s="22" t="s">
        <v>23</v>
      </c>
      <c r="S10" s="22">
        <v>108</v>
      </c>
      <c r="T10" s="20">
        <f t="shared" ref="T10:T47" si="3">Q10/(S10*S10)*10000</f>
        <v>14.746227709190672</v>
      </c>
      <c r="U10" s="21"/>
      <c r="V10" s="21"/>
      <c r="W10" s="333"/>
      <c r="X10" s="333"/>
      <c r="Y10" s="333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</row>
    <row r="11" spans="1:37" ht="19.5" customHeight="1">
      <c r="A11" s="255">
        <v>5</v>
      </c>
      <c r="B11" s="168" t="s">
        <v>931</v>
      </c>
      <c r="C11" s="14" t="s">
        <v>932</v>
      </c>
      <c r="D11" s="17"/>
      <c r="E11" s="187">
        <v>16.100000000000001</v>
      </c>
      <c r="F11" s="14" t="s">
        <v>23</v>
      </c>
      <c r="G11" s="14">
        <v>101</v>
      </c>
      <c r="H11" s="20">
        <f t="shared" si="0"/>
        <v>15.782766395451427</v>
      </c>
      <c r="I11" s="21"/>
      <c r="J11" s="21"/>
      <c r="K11" s="21">
        <v>18.399999999999999</v>
      </c>
      <c r="L11" s="21" t="s">
        <v>23</v>
      </c>
      <c r="M11" s="21">
        <v>102</v>
      </c>
      <c r="N11" s="20">
        <f t="shared" si="2"/>
        <v>17.685505574778929</v>
      </c>
      <c r="O11" s="21"/>
      <c r="P11" s="21"/>
      <c r="Q11" s="22">
        <v>19.2</v>
      </c>
      <c r="R11" s="22" t="s">
        <v>23</v>
      </c>
      <c r="S11" s="22">
        <v>104</v>
      </c>
      <c r="T11" s="20">
        <f t="shared" si="3"/>
        <v>17.751479289940828</v>
      </c>
      <c r="U11" s="21"/>
      <c r="V11" s="21"/>
      <c r="W11" s="333"/>
      <c r="X11" s="333"/>
      <c r="Y11" s="333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</row>
    <row r="12" spans="1:37" ht="19.5" customHeight="1">
      <c r="A12" s="255">
        <v>6</v>
      </c>
      <c r="B12" s="52" t="s">
        <v>933</v>
      </c>
      <c r="C12" s="204"/>
      <c r="D12" s="204" t="s">
        <v>934</v>
      </c>
      <c r="E12" s="187">
        <v>15.1</v>
      </c>
      <c r="F12" s="14" t="s">
        <v>23</v>
      </c>
      <c r="G12" s="14">
        <v>108</v>
      </c>
      <c r="H12" s="20">
        <f t="shared" si="0"/>
        <v>12.945816186556929</v>
      </c>
      <c r="I12" s="21"/>
      <c r="J12" s="21"/>
      <c r="K12" s="21">
        <v>16.7</v>
      </c>
      <c r="L12" s="21" t="s">
        <v>23</v>
      </c>
      <c r="M12" s="21">
        <v>110</v>
      </c>
      <c r="N12" s="20">
        <f t="shared" si="2"/>
        <v>13.801652892561982</v>
      </c>
      <c r="O12" s="21"/>
      <c r="P12" s="137"/>
      <c r="Q12" s="22">
        <v>17.5</v>
      </c>
      <c r="R12" s="22" t="s">
        <v>23</v>
      </c>
      <c r="S12" s="22">
        <v>112</v>
      </c>
      <c r="T12" s="20">
        <f t="shared" si="3"/>
        <v>13.950892857142858</v>
      </c>
      <c r="U12" s="21"/>
      <c r="V12" s="21"/>
      <c r="W12" s="333"/>
      <c r="X12" s="333"/>
      <c r="Y12" s="333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</row>
    <row r="13" spans="1:37" ht="19.5" customHeight="1">
      <c r="A13" s="255">
        <v>7</v>
      </c>
      <c r="B13" s="168" t="s">
        <v>562</v>
      </c>
      <c r="C13" s="9" t="s">
        <v>935</v>
      </c>
      <c r="D13" s="17"/>
      <c r="E13" s="187">
        <v>28</v>
      </c>
      <c r="F13" s="13" t="s">
        <v>56</v>
      </c>
      <c r="G13" s="14">
        <v>120</v>
      </c>
      <c r="H13" s="20">
        <f t="shared" si="0"/>
        <v>19.444444444444443</v>
      </c>
      <c r="I13" s="22" t="s">
        <v>936</v>
      </c>
      <c r="J13" s="22" t="s">
        <v>650</v>
      </c>
      <c r="K13" s="21">
        <v>26.6</v>
      </c>
      <c r="L13" s="137" t="s">
        <v>56</v>
      </c>
      <c r="M13" s="21">
        <v>121</v>
      </c>
      <c r="N13" s="20">
        <f t="shared" si="2"/>
        <v>18.168157912710882</v>
      </c>
      <c r="O13" s="22" t="s">
        <v>638</v>
      </c>
      <c r="P13" s="22" t="s">
        <v>670</v>
      </c>
      <c r="Q13" s="22">
        <v>25.5</v>
      </c>
      <c r="R13" s="51" t="s">
        <v>56</v>
      </c>
      <c r="S13" s="22">
        <v>123</v>
      </c>
      <c r="T13" s="20">
        <f t="shared" si="3"/>
        <v>16.855046599246482</v>
      </c>
      <c r="U13" s="22">
        <v>25.7</v>
      </c>
      <c r="V13" s="22">
        <v>25.8</v>
      </c>
      <c r="W13" s="333"/>
      <c r="X13" s="333"/>
      <c r="Y13" s="333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</row>
    <row r="14" spans="1:37" ht="19.5" customHeight="1">
      <c r="A14" s="255">
        <v>8</v>
      </c>
      <c r="B14" s="52" t="s">
        <v>937</v>
      </c>
      <c r="C14" s="27"/>
      <c r="D14" s="27" t="s">
        <v>938</v>
      </c>
      <c r="E14" s="187">
        <v>15</v>
      </c>
      <c r="F14" s="14" t="s">
        <v>23</v>
      </c>
      <c r="G14" s="14">
        <v>98</v>
      </c>
      <c r="H14" s="20">
        <f t="shared" si="0"/>
        <v>15.618492294877134</v>
      </c>
      <c r="I14" s="21"/>
      <c r="J14" s="21"/>
      <c r="K14" s="21">
        <v>15</v>
      </c>
      <c r="L14" s="21" t="s">
        <v>23</v>
      </c>
      <c r="M14" s="21">
        <v>100</v>
      </c>
      <c r="N14" s="20">
        <f t="shared" si="2"/>
        <v>15</v>
      </c>
      <c r="O14" s="21"/>
      <c r="P14" s="21"/>
      <c r="Q14" s="22">
        <v>15.6</v>
      </c>
      <c r="R14" s="22" t="s">
        <v>23</v>
      </c>
      <c r="S14" s="22">
        <v>102</v>
      </c>
      <c r="T14" s="20">
        <f t="shared" si="3"/>
        <v>14.994232987312571</v>
      </c>
      <c r="U14" s="21"/>
      <c r="V14" s="21"/>
      <c r="W14" s="333"/>
      <c r="X14" s="333"/>
      <c r="Y14" s="333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</row>
    <row r="15" spans="1:37" ht="19.5" customHeight="1">
      <c r="A15" s="255">
        <v>9</v>
      </c>
      <c r="B15" s="52" t="s">
        <v>939</v>
      </c>
      <c r="C15" s="18" t="s">
        <v>940</v>
      </c>
      <c r="D15" s="18"/>
      <c r="E15" s="187">
        <v>16.100000000000001</v>
      </c>
      <c r="F15" s="14" t="s">
        <v>23</v>
      </c>
      <c r="G15" s="14">
        <v>101</v>
      </c>
      <c r="H15" s="20">
        <f t="shared" si="0"/>
        <v>15.782766395451427</v>
      </c>
      <c r="I15" s="21"/>
      <c r="J15" s="21"/>
      <c r="K15" s="21">
        <v>18.7</v>
      </c>
      <c r="L15" s="21" t="s">
        <v>23</v>
      </c>
      <c r="M15" s="21">
        <v>103</v>
      </c>
      <c r="N15" s="20">
        <f t="shared" si="2"/>
        <v>17.626543500801205</v>
      </c>
      <c r="O15" s="21"/>
      <c r="P15" s="21"/>
      <c r="Q15" s="22">
        <v>19.399999999999999</v>
      </c>
      <c r="R15" s="22" t="s">
        <v>23</v>
      </c>
      <c r="S15" s="22">
        <v>106</v>
      </c>
      <c r="T15" s="20">
        <f t="shared" si="3"/>
        <v>17.265930936276256</v>
      </c>
      <c r="U15" s="21"/>
      <c r="V15" s="21"/>
      <c r="W15" s="333"/>
      <c r="X15" s="333"/>
      <c r="Y15" s="333"/>
      <c r="Z15" s="334"/>
      <c r="AA15" s="334"/>
      <c r="AB15" s="334"/>
      <c r="AC15" s="334"/>
      <c r="AD15" s="334"/>
      <c r="AE15" s="334"/>
      <c r="AF15" s="334"/>
      <c r="AG15" s="334"/>
      <c r="AH15" s="334"/>
      <c r="AI15" s="334"/>
      <c r="AJ15" s="334"/>
      <c r="AK15" s="334"/>
    </row>
    <row r="16" spans="1:37" ht="19.5" customHeight="1">
      <c r="A16" s="255">
        <v>10</v>
      </c>
      <c r="B16" s="168" t="s">
        <v>941</v>
      </c>
      <c r="C16" s="18"/>
      <c r="D16" s="18" t="s">
        <v>942</v>
      </c>
      <c r="E16" s="187">
        <v>10.1</v>
      </c>
      <c r="F16" s="13" t="s">
        <v>144</v>
      </c>
      <c r="G16" s="14">
        <v>92</v>
      </c>
      <c r="H16" s="20">
        <f t="shared" si="0"/>
        <v>11.932892249527411</v>
      </c>
      <c r="I16" s="22" t="s">
        <v>943</v>
      </c>
      <c r="J16" s="22" t="s">
        <v>944</v>
      </c>
      <c r="K16" s="21">
        <v>11.9</v>
      </c>
      <c r="L16" s="137" t="s">
        <v>144</v>
      </c>
      <c r="M16" s="21">
        <v>95</v>
      </c>
      <c r="N16" s="20">
        <f t="shared" si="2"/>
        <v>13.185595567867038</v>
      </c>
      <c r="O16" s="22" t="s">
        <v>945</v>
      </c>
      <c r="P16" s="22" t="s">
        <v>946</v>
      </c>
      <c r="Q16" s="22">
        <v>12.5</v>
      </c>
      <c r="R16" s="51" t="s">
        <v>144</v>
      </c>
      <c r="S16" s="22">
        <v>97</v>
      </c>
      <c r="T16" s="20">
        <f t="shared" si="3"/>
        <v>13.285152513550855</v>
      </c>
      <c r="U16" s="22">
        <v>12.5</v>
      </c>
      <c r="V16" s="22">
        <v>12.6</v>
      </c>
      <c r="W16" s="333"/>
      <c r="X16" s="333"/>
      <c r="Y16" s="333"/>
      <c r="Z16" s="334"/>
      <c r="AA16" s="334"/>
      <c r="AB16" s="334"/>
      <c r="AC16" s="334"/>
      <c r="AD16" s="334"/>
      <c r="AE16" s="334"/>
      <c r="AF16" s="334"/>
      <c r="AG16" s="334"/>
      <c r="AH16" s="334"/>
      <c r="AI16" s="334"/>
      <c r="AJ16" s="334"/>
      <c r="AK16" s="334"/>
    </row>
    <row r="17" spans="1:37" ht="19.5" customHeight="1">
      <c r="A17" s="255">
        <v>11</v>
      </c>
      <c r="B17" s="52" t="s">
        <v>947</v>
      </c>
      <c r="C17" s="225"/>
      <c r="D17" s="27" t="s">
        <v>948</v>
      </c>
      <c r="E17" s="187">
        <v>15.1</v>
      </c>
      <c r="F17" s="14" t="s">
        <v>23</v>
      </c>
      <c r="G17" s="14">
        <v>110</v>
      </c>
      <c r="H17" s="20">
        <f t="shared" si="0"/>
        <v>12.479338842975205</v>
      </c>
      <c r="I17" s="21"/>
      <c r="J17" s="21"/>
      <c r="K17" s="21">
        <v>17.7</v>
      </c>
      <c r="L17" s="21" t="s">
        <v>23</v>
      </c>
      <c r="M17" s="21">
        <v>111</v>
      </c>
      <c r="N17" s="20">
        <f t="shared" si="2"/>
        <v>14.365717068419771</v>
      </c>
      <c r="O17" s="21"/>
      <c r="P17" s="21"/>
      <c r="Q17" s="22">
        <v>18.899999999999999</v>
      </c>
      <c r="R17" s="22" t="s">
        <v>23</v>
      </c>
      <c r="S17" s="22">
        <v>114</v>
      </c>
      <c r="T17" s="20">
        <f t="shared" si="3"/>
        <v>14.54293628808864</v>
      </c>
      <c r="U17" s="21"/>
      <c r="V17" s="21"/>
      <c r="W17" s="333"/>
      <c r="X17" s="333"/>
      <c r="Y17" s="333"/>
      <c r="Z17" s="334"/>
      <c r="AA17" s="334"/>
      <c r="AB17" s="334"/>
      <c r="AC17" s="334"/>
      <c r="AD17" s="334"/>
      <c r="AE17" s="334"/>
      <c r="AF17" s="334"/>
      <c r="AG17" s="334"/>
      <c r="AH17" s="334"/>
      <c r="AI17" s="334"/>
      <c r="AJ17" s="334"/>
      <c r="AK17" s="334"/>
    </row>
    <row r="18" spans="1:37" ht="19.5" customHeight="1">
      <c r="A18" s="255">
        <v>12</v>
      </c>
      <c r="B18" s="168" t="s">
        <v>949</v>
      </c>
      <c r="C18" s="204" t="s">
        <v>950</v>
      </c>
      <c r="D18" s="27"/>
      <c r="E18" s="187">
        <v>14.1</v>
      </c>
      <c r="F18" s="14" t="s">
        <v>23</v>
      </c>
      <c r="G18" s="14">
        <v>104</v>
      </c>
      <c r="H18" s="20">
        <f t="shared" si="0"/>
        <v>13.036242603550296</v>
      </c>
      <c r="I18" s="21"/>
      <c r="J18" s="21"/>
      <c r="K18" s="21">
        <v>15</v>
      </c>
      <c r="L18" s="21" t="s">
        <v>23</v>
      </c>
      <c r="M18" s="21">
        <v>105</v>
      </c>
      <c r="N18" s="20">
        <f t="shared" si="2"/>
        <v>13.605442176870747</v>
      </c>
      <c r="O18" s="21"/>
      <c r="P18" s="21"/>
      <c r="Q18" s="22">
        <v>15.3</v>
      </c>
      <c r="R18" s="22" t="s">
        <v>23</v>
      </c>
      <c r="S18" s="22">
        <v>107</v>
      </c>
      <c r="T18" s="20">
        <f t="shared" si="3"/>
        <v>13.363612542580139</v>
      </c>
      <c r="U18" s="21"/>
      <c r="V18" s="21"/>
      <c r="W18" s="333"/>
      <c r="X18" s="333"/>
      <c r="Y18" s="333"/>
      <c r="Z18" s="334"/>
      <c r="AA18" s="334"/>
      <c r="AB18" s="334"/>
      <c r="AC18" s="334"/>
      <c r="AD18" s="334"/>
      <c r="AE18" s="334"/>
      <c r="AF18" s="334"/>
      <c r="AG18" s="334"/>
      <c r="AH18" s="334"/>
      <c r="AI18" s="334"/>
      <c r="AJ18" s="334"/>
      <c r="AK18" s="334"/>
    </row>
    <row r="19" spans="1:37" ht="19.5" customHeight="1">
      <c r="A19" s="255">
        <v>13</v>
      </c>
      <c r="B19" s="52" t="s">
        <v>951</v>
      </c>
      <c r="C19" s="233" t="s">
        <v>952</v>
      </c>
      <c r="D19" s="27"/>
      <c r="E19" s="187">
        <v>20</v>
      </c>
      <c r="F19" s="14" t="s">
        <v>23</v>
      </c>
      <c r="G19" s="14">
        <v>104</v>
      </c>
      <c r="H19" s="20">
        <f t="shared" si="0"/>
        <v>18.491124260355029</v>
      </c>
      <c r="I19" s="21"/>
      <c r="J19" s="21"/>
      <c r="K19" s="21">
        <v>21.2</v>
      </c>
      <c r="L19" s="21" t="s">
        <v>23</v>
      </c>
      <c r="M19" s="21">
        <v>107</v>
      </c>
      <c r="N19" s="20">
        <f t="shared" si="2"/>
        <v>18.516901039392085</v>
      </c>
      <c r="O19" s="21"/>
      <c r="P19" s="21"/>
      <c r="Q19" s="22">
        <v>22.8</v>
      </c>
      <c r="R19" s="22" t="s">
        <v>23</v>
      </c>
      <c r="S19" s="22">
        <v>109</v>
      </c>
      <c r="T19" s="20">
        <f t="shared" si="3"/>
        <v>19.190303846477569</v>
      </c>
      <c r="U19" s="21"/>
      <c r="V19" s="21"/>
      <c r="W19" s="333"/>
      <c r="X19" s="333"/>
      <c r="Y19" s="333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334"/>
      <c r="AK19" s="334"/>
    </row>
    <row r="20" spans="1:37" ht="19.5" customHeight="1">
      <c r="A20" s="255">
        <v>14</v>
      </c>
      <c r="B20" s="52" t="s">
        <v>953</v>
      </c>
      <c r="C20" s="18" t="s">
        <v>954</v>
      </c>
      <c r="D20" s="18"/>
      <c r="E20" s="187">
        <v>30</v>
      </c>
      <c r="F20" s="13" t="s">
        <v>56</v>
      </c>
      <c r="G20" s="14">
        <v>109</v>
      </c>
      <c r="H20" s="20">
        <f t="shared" si="0"/>
        <v>25.250399797996799</v>
      </c>
      <c r="I20" s="22" t="s">
        <v>925</v>
      </c>
      <c r="J20" s="22" t="s">
        <v>631</v>
      </c>
      <c r="K20" s="21">
        <v>30.5</v>
      </c>
      <c r="L20" s="137" t="s">
        <v>56</v>
      </c>
      <c r="M20" s="21">
        <v>111</v>
      </c>
      <c r="N20" s="20">
        <f t="shared" si="2"/>
        <v>24.754484213943673</v>
      </c>
      <c r="O20" s="22" t="s">
        <v>631</v>
      </c>
      <c r="P20" s="22" t="s">
        <v>631</v>
      </c>
      <c r="Q20" s="22">
        <v>30.5</v>
      </c>
      <c r="R20" s="51" t="s">
        <v>56</v>
      </c>
      <c r="S20" s="22">
        <v>113</v>
      </c>
      <c r="T20" s="20">
        <f t="shared" si="3"/>
        <v>23.885973842900778</v>
      </c>
      <c r="U20" s="22">
        <v>30</v>
      </c>
      <c r="V20" s="22">
        <v>30</v>
      </c>
      <c r="W20" s="333"/>
      <c r="X20" s="333"/>
      <c r="Y20" s="333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</row>
    <row r="21" spans="1:37" ht="19.5" customHeight="1">
      <c r="A21" s="255">
        <v>15</v>
      </c>
      <c r="B21" s="52" t="s">
        <v>955</v>
      </c>
      <c r="C21" s="27" t="s">
        <v>932</v>
      </c>
      <c r="D21" s="27"/>
      <c r="E21" s="187">
        <v>22.1</v>
      </c>
      <c r="F21" s="14" t="s">
        <v>23</v>
      </c>
      <c r="G21" s="14">
        <v>111</v>
      </c>
      <c r="H21" s="20">
        <f t="shared" si="0"/>
        <v>17.936855774693612</v>
      </c>
      <c r="I21" s="21"/>
      <c r="J21" s="21"/>
      <c r="K21" s="21">
        <v>24</v>
      </c>
      <c r="L21" s="21" t="s">
        <v>23</v>
      </c>
      <c r="M21" s="21">
        <v>112</v>
      </c>
      <c r="N21" s="20">
        <f t="shared" si="2"/>
        <v>19.132653061224488</v>
      </c>
      <c r="O21" s="21"/>
      <c r="P21" s="21"/>
      <c r="Q21" s="22">
        <v>24.1</v>
      </c>
      <c r="R21" s="22" t="s">
        <v>23</v>
      </c>
      <c r="S21" s="22">
        <v>115</v>
      </c>
      <c r="T21" s="20">
        <f t="shared" si="3"/>
        <v>18.223062381852554</v>
      </c>
      <c r="U21" s="21"/>
      <c r="V21" s="21"/>
      <c r="W21" s="333"/>
      <c r="X21" s="333"/>
      <c r="Y21" s="333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</row>
    <row r="22" spans="1:37" ht="19.5" customHeight="1">
      <c r="A22" s="255">
        <v>16</v>
      </c>
      <c r="B22" s="52" t="s">
        <v>956</v>
      </c>
      <c r="C22" s="14" t="s">
        <v>957</v>
      </c>
      <c r="D22" s="18"/>
      <c r="E22" s="187">
        <v>22.5</v>
      </c>
      <c r="F22" s="14" t="s">
        <v>23</v>
      </c>
      <c r="G22" s="14">
        <v>108</v>
      </c>
      <c r="H22" s="20">
        <f t="shared" si="0"/>
        <v>19.290123456790123</v>
      </c>
      <c r="I22" s="137"/>
      <c r="J22" s="21"/>
      <c r="K22" s="21">
        <v>23</v>
      </c>
      <c r="L22" s="21" t="s">
        <v>23</v>
      </c>
      <c r="M22" s="21">
        <v>110</v>
      </c>
      <c r="N22" s="20">
        <f t="shared" si="2"/>
        <v>19.008264462809919</v>
      </c>
      <c r="O22" s="21"/>
      <c r="P22" s="21"/>
      <c r="Q22" s="22">
        <v>23.1</v>
      </c>
      <c r="R22" s="22" t="s">
        <v>23</v>
      </c>
      <c r="S22" s="22">
        <v>112</v>
      </c>
      <c r="T22" s="20">
        <f t="shared" si="3"/>
        <v>18.415178571428573</v>
      </c>
      <c r="U22" s="21"/>
      <c r="V22" s="21"/>
      <c r="W22" s="333"/>
      <c r="X22" s="333"/>
      <c r="Y22" s="333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</row>
    <row r="23" spans="1:37" ht="19.5" customHeight="1">
      <c r="A23" s="255">
        <v>17</v>
      </c>
      <c r="B23" s="52" t="s">
        <v>117</v>
      </c>
      <c r="C23" s="27" t="s">
        <v>958</v>
      </c>
      <c r="D23" s="27"/>
      <c r="E23" s="187">
        <v>15</v>
      </c>
      <c r="F23" s="14" t="s">
        <v>23</v>
      </c>
      <c r="G23" s="14">
        <v>102</v>
      </c>
      <c r="H23" s="20">
        <f t="shared" si="0"/>
        <v>14.417531718569782</v>
      </c>
      <c r="I23" s="21"/>
      <c r="J23" s="166"/>
      <c r="K23" s="21">
        <v>15.2</v>
      </c>
      <c r="L23" s="21" t="s">
        <v>23</v>
      </c>
      <c r="M23" s="21">
        <v>104</v>
      </c>
      <c r="N23" s="20">
        <f t="shared" si="2"/>
        <v>14.053254437869823</v>
      </c>
      <c r="O23" s="166"/>
      <c r="P23" s="21"/>
      <c r="Q23" s="22">
        <v>15.6</v>
      </c>
      <c r="R23" s="22" t="s">
        <v>23</v>
      </c>
      <c r="S23" s="22">
        <v>105</v>
      </c>
      <c r="T23" s="20">
        <f t="shared" si="3"/>
        <v>14.149659863945578</v>
      </c>
      <c r="U23" s="21"/>
      <c r="V23" s="21"/>
      <c r="W23" s="333"/>
      <c r="X23" s="333"/>
      <c r="Y23" s="333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</row>
    <row r="24" spans="1:37" ht="19.5" customHeight="1">
      <c r="A24" s="255">
        <v>18</v>
      </c>
      <c r="B24" s="52" t="s">
        <v>959</v>
      </c>
      <c r="C24" s="14"/>
      <c r="D24" s="14" t="s">
        <v>960</v>
      </c>
      <c r="E24" s="187">
        <v>20</v>
      </c>
      <c r="F24" s="14" t="s">
        <v>23</v>
      </c>
      <c r="G24" s="14">
        <v>100</v>
      </c>
      <c r="H24" s="20">
        <f t="shared" si="0"/>
        <v>20</v>
      </c>
      <c r="I24" s="21"/>
      <c r="J24" s="166"/>
      <c r="K24" s="21">
        <v>20.100000000000001</v>
      </c>
      <c r="L24" s="21" t="s">
        <v>23</v>
      </c>
      <c r="M24" s="21">
        <v>102</v>
      </c>
      <c r="N24" s="20">
        <f t="shared" si="2"/>
        <v>19.319492502883506</v>
      </c>
      <c r="O24" s="166"/>
      <c r="P24" s="21"/>
      <c r="Q24" s="22">
        <v>20.2</v>
      </c>
      <c r="R24" s="22" t="s">
        <v>23</v>
      </c>
      <c r="S24" s="22">
        <v>104</v>
      </c>
      <c r="T24" s="20">
        <f t="shared" si="3"/>
        <v>18.67603550295858</v>
      </c>
      <c r="U24" s="21"/>
      <c r="V24" s="21"/>
      <c r="W24" s="333"/>
      <c r="X24" s="333"/>
      <c r="Y24" s="333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</row>
    <row r="25" spans="1:37" ht="19.5" customHeight="1">
      <c r="A25" s="255">
        <v>19</v>
      </c>
      <c r="B25" s="52" t="s">
        <v>961</v>
      </c>
      <c r="C25" s="27" t="s">
        <v>962</v>
      </c>
      <c r="D25" s="27"/>
      <c r="E25" s="187">
        <v>13.1</v>
      </c>
      <c r="F25" s="14" t="s">
        <v>23</v>
      </c>
      <c r="G25" s="14">
        <v>98</v>
      </c>
      <c r="H25" s="20">
        <f t="shared" si="0"/>
        <v>13.640149937526029</v>
      </c>
      <c r="I25" s="21"/>
      <c r="J25" s="166"/>
      <c r="K25" s="21">
        <v>15.7</v>
      </c>
      <c r="L25" s="21" t="s">
        <v>23</v>
      </c>
      <c r="M25" s="21">
        <v>99</v>
      </c>
      <c r="N25" s="20">
        <f t="shared" si="2"/>
        <v>16.018773594531169</v>
      </c>
      <c r="O25" s="166"/>
      <c r="P25" s="21"/>
      <c r="Q25" s="22">
        <v>16</v>
      </c>
      <c r="R25" s="22" t="s">
        <v>23</v>
      </c>
      <c r="S25" s="22">
        <v>101</v>
      </c>
      <c r="T25" s="20">
        <f t="shared" si="3"/>
        <v>15.684736790510733</v>
      </c>
      <c r="U25" s="21"/>
      <c r="V25" s="21"/>
      <c r="W25" s="333"/>
      <c r="X25" s="333"/>
      <c r="Y25" s="333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/>
      <c r="AJ25" s="334"/>
      <c r="AK25" s="334"/>
    </row>
    <row r="26" spans="1:37" ht="19.5" customHeight="1">
      <c r="A26" s="255">
        <v>20</v>
      </c>
      <c r="B26" s="52" t="s">
        <v>963</v>
      </c>
      <c r="C26" s="18"/>
      <c r="D26" s="18" t="s">
        <v>964</v>
      </c>
      <c r="E26" s="187">
        <v>20</v>
      </c>
      <c r="F26" s="14" t="s">
        <v>23</v>
      </c>
      <c r="G26" s="14">
        <v>100</v>
      </c>
      <c r="H26" s="20">
        <f t="shared" si="0"/>
        <v>20</v>
      </c>
      <c r="I26" s="21"/>
      <c r="J26" s="21"/>
      <c r="K26" s="21">
        <v>21</v>
      </c>
      <c r="L26" s="21" t="s">
        <v>23</v>
      </c>
      <c r="M26" s="21">
        <v>101</v>
      </c>
      <c r="N26" s="20">
        <f t="shared" si="2"/>
        <v>20.586217037545339</v>
      </c>
      <c r="O26" s="21"/>
      <c r="P26" s="21"/>
      <c r="Q26" s="22">
        <v>21.2</v>
      </c>
      <c r="R26" s="22" t="s">
        <v>23</v>
      </c>
      <c r="S26" s="22">
        <v>103</v>
      </c>
      <c r="T26" s="20">
        <f t="shared" si="3"/>
        <v>19.983033273635595</v>
      </c>
      <c r="U26" s="21"/>
      <c r="V26" s="21"/>
      <c r="W26" s="333"/>
      <c r="X26" s="333"/>
      <c r="Y26" s="333"/>
      <c r="Z26" s="334"/>
      <c r="AA26" s="334"/>
      <c r="AB26" s="334"/>
      <c r="AC26" s="334"/>
      <c r="AD26" s="334"/>
      <c r="AE26" s="334"/>
      <c r="AF26" s="334"/>
      <c r="AG26" s="334"/>
      <c r="AH26" s="334"/>
      <c r="AI26" s="334"/>
      <c r="AJ26" s="334"/>
      <c r="AK26" s="334"/>
    </row>
    <row r="27" spans="1:37" ht="19.5" customHeight="1">
      <c r="A27" s="255">
        <v>21</v>
      </c>
      <c r="B27" s="52" t="s">
        <v>965</v>
      </c>
      <c r="C27" s="27"/>
      <c r="D27" s="27" t="s">
        <v>966</v>
      </c>
      <c r="E27" s="187">
        <v>11.1</v>
      </c>
      <c r="F27" s="13" t="s">
        <v>220</v>
      </c>
      <c r="G27" s="14">
        <v>90</v>
      </c>
      <c r="H27" s="20">
        <f t="shared" si="0"/>
        <v>13.703703703703702</v>
      </c>
      <c r="I27" s="22" t="s">
        <v>664</v>
      </c>
      <c r="J27" s="73" t="s">
        <v>967</v>
      </c>
      <c r="K27" s="21">
        <v>13</v>
      </c>
      <c r="L27" s="137" t="s">
        <v>23</v>
      </c>
      <c r="M27" s="21">
        <v>94</v>
      </c>
      <c r="N27" s="20">
        <f t="shared" si="2"/>
        <v>14.712539610683567</v>
      </c>
      <c r="O27" s="298" t="s">
        <v>968</v>
      </c>
      <c r="P27" s="51" t="s">
        <v>968</v>
      </c>
      <c r="Q27" s="22">
        <v>13.3</v>
      </c>
      <c r="R27" s="51" t="s">
        <v>23</v>
      </c>
      <c r="S27" s="22">
        <v>95</v>
      </c>
      <c r="T27" s="20">
        <f t="shared" si="3"/>
        <v>14.736842105263159</v>
      </c>
      <c r="U27" s="22">
        <v>13.4</v>
      </c>
      <c r="V27" s="22">
        <v>13.5</v>
      </c>
      <c r="W27" s="333"/>
      <c r="X27" s="333"/>
      <c r="Y27" s="333"/>
      <c r="Z27" s="334"/>
      <c r="AA27" s="334"/>
      <c r="AB27" s="334"/>
      <c r="AC27" s="334"/>
      <c r="AD27" s="334"/>
      <c r="AE27" s="334"/>
      <c r="AF27" s="334"/>
      <c r="AG27" s="334"/>
      <c r="AH27" s="334"/>
      <c r="AI27" s="334"/>
      <c r="AJ27" s="334"/>
      <c r="AK27" s="334"/>
    </row>
    <row r="28" spans="1:37" ht="19.5" customHeight="1">
      <c r="A28" s="255">
        <v>22</v>
      </c>
      <c r="B28" s="168" t="s">
        <v>969</v>
      </c>
      <c r="C28" s="120" t="s">
        <v>970</v>
      </c>
      <c r="D28" s="204"/>
      <c r="E28" s="187">
        <v>14.1</v>
      </c>
      <c r="F28" s="14" t="s">
        <v>23</v>
      </c>
      <c r="G28" s="14">
        <v>99</v>
      </c>
      <c r="H28" s="20">
        <f t="shared" si="0"/>
        <v>14.38628711355984</v>
      </c>
      <c r="I28" s="21"/>
      <c r="J28" s="21"/>
      <c r="K28" s="21">
        <v>15.7</v>
      </c>
      <c r="L28" s="21" t="s">
        <v>23</v>
      </c>
      <c r="M28" s="21">
        <v>101</v>
      </c>
      <c r="N28" s="20">
        <f t="shared" si="2"/>
        <v>15.390647975688657</v>
      </c>
      <c r="O28" s="21"/>
      <c r="P28" s="21"/>
      <c r="Q28" s="22">
        <v>16.100000000000001</v>
      </c>
      <c r="R28" s="22" t="s">
        <v>23</v>
      </c>
      <c r="S28" s="22">
        <v>103</v>
      </c>
      <c r="T28" s="20">
        <f t="shared" si="3"/>
        <v>15.175794137053447</v>
      </c>
      <c r="U28" s="21"/>
      <c r="V28" s="21"/>
      <c r="W28" s="333"/>
      <c r="X28" s="333"/>
      <c r="Y28" s="333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34"/>
    </row>
    <row r="29" spans="1:37" ht="19.5" customHeight="1">
      <c r="A29" s="255">
        <v>23</v>
      </c>
      <c r="B29" s="52" t="s">
        <v>971</v>
      </c>
      <c r="C29" s="18"/>
      <c r="D29" s="27" t="s">
        <v>972</v>
      </c>
      <c r="E29" s="187">
        <v>18</v>
      </c>
      <c r="F29" s="14" t="s">
        <v>23</v>
      </c>
      <c r="G29" s="14">
        <v>107</v>
      </c>
      <c r="H29" s="20">
        <f t="shared" si="0"/>
        <v>15.721897108917808</v>
      </c>
      <c r="I29" s="21"/>
      <c r="J29" s="166"/>
      <c r="K29" s="21">
        <v>18.100000000000001</v>
      </c>
      <c r="L29" s="21" t="s">
        <v>23</v>
      </c>
      <c r="M29" s="21">
        <v>109</v>
      </c>
      <c r="N29" s="20">
        <f t="shared" si="2"/>
        <v>15.234407878124737</v>
      </c>
      <c r="O29" s="166"/>
      <c r="P29" s="21"/>
      <c r="Q29" s="22">
        <v>20</v>
      </c>
      <c r="R29" s="22" t="s">
        <v>23</v>
      </c>
      <c r="S29" s="22">
        <v>111</v>
      </c>
      <c r="T29" s="20">
        <f t="shared" si="3"/>
        <v>16.232448664881097</v>
      </c>
      <c r="U29" s="21"/>
      <c r="V29" s="21"/>
      <c r="W29" s="333"/>
      <c r="X29" s="333"/>
      <c r="Y29" s="333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</row>
    <row r="30" spans="1:37" ht="19.5" customHeight="1">
      <c r="A30" s="255">
        <v>24</v>
      </c>
      <c r="B30" s="168" t="s">
        <v>973</v>
      </c>
      <c r="C30" s="17"/>
      <c r="D30" s="14" t="s">
        <v>974</v>
      </c>
      <c r="E30" s="187">
        <v>15.1</v>
      </c>
      <c r="F30" s="14" t="s">
        <v>23</v>
      </c>
      <c r="G30" s="14">
        <v>100</v>
      </c>
      <c r="H30" s="20">
        <f t="shared" si="0"/>
        <v>15.100000000000001</v>
      </c>
      <c r="I30" s="21"/>
      <c r="J30" s="166"/>
      <c r="K30" s="21">
        <v>18.100000000000001</v>
      </c>
      <c r="L30" s="21" t="s">
        <v>23</v>
      </c>
      <c r="M30" s="21">
        <v>102</v>
      </c>
      <c r="N30" s="20">
        <f t="shared" si="2"/>
        <v>17.397154940407535</v>
      </c>
      <c r="O30" s="166"/>
      <c r="P30" s="21"/>
      <c r="Q30" s="22">
        <v>18.600000000000001</v>
      </c>
      <c r="R30" s="22" t="s">
        <v>23</v>
      </c>
      <c r="S30" s="22">
        <v>103</v>
      </c>
      <c r="T30" s="20">
        <f t="shared" si="3"/>
        <v>17.53228390988783</v>
      </c>
      <c r="U30" s="21"/>
      <c r="V30" s="21"/>
      <c r="W30" s="333"/>
      <c r="X30" s="333"/>
      <c r="Y30" s="333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</row>
    <row r="31" spans="1:37" ht="19.5" customHeight="1">
      <c r="A31" s="255">
        <v>25</v>
      </c>
      <c r="B31" s="52" t="s">
        <v>975</v>
      </c>
      <c r="C31" s="27"/>
      <c r="D31" s="27" t="s">
        <v>976</v>
      </c>
      <c r="E31" s="321" t="s">
        <v>977</v>
      </c>
      <c r="F31" s="14" t="s">
        <v>23</v>
      </c>
      <c r="G31" s="14">
        <v>101</v>
      </c>
      <c r="H31" s="20">
        <f t="shared" si="0"/>
        <v>17.743358494265269</v>
      </c>
      <c r="I31" s="21"/>
      <c r="J31" s="166"/>
      <c r="K31" s="21">
        <v>19.399999999999999</v>
      </c>
      <c r="L31" s="21" t="s">
        <v>23</v>
      </c>
      <c r="M31" s="21">
        <v>104</v>
      </c>
      <c r="N31" s="20">
        <f t="shared" si="2"/>
        <v>17.93639053254438</v>
      </c>
      <c r="O31" s="166"/>
      <c r="P31" s="21"/>
      <c r="Q31" s="22">
        <v>20</v>
      </c>
      <c r="R31" s="22" t="s">
        <v>23</v>
      </c>
      <c r="S31" s="22">
        <v>105</v>
      </c>
      <c r="T31" s="20">
        <f t="shared" si="3"/>
        <v>18.140589569160998</v>
      </c>
      <c r="U31" s="21"/>
      <c r="V31" s="21"/>
      <c r="W31" s="333"/>
      <c r="X31" s="333"/>
      <c r="Y31" s="333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</row>
    <row r="32" spans="1:37" ht="19.5" customHeight="1">
      <c r="A32" s="255">
        <v>26</v>
      </c>
      <c r="B32" s="52" t="s">
        <v>978</v>
      </c>
      <c r="C32" s="18" t="s">
        <v>979</v>
      </c>
      <c r="D32" s="27"/>
      <c r="E32" s="321" t="s">
        <v>980</v>
      </c>
      <c r="F32" s="14" t="s">
        <v>23</v>
      </c>
      <c r="G32" s="14">
        <v>103</v>
      </c>
      <c r="H32" s="20">
        <f t="shared" si="0"/>
        <v>15.270053727966822</v>
      </c>
      <c r="I32" s="21"/>
      <c r="J32" s="166"/>
      <c r="K32" s="21">
        <v>16.399999999999999</v>
      </c>
      <c r="L32" s="22" t="s">
        <v>23</v>
      </c>
      <c r="M32" s="21">
        <v>105</v>
      </c>
      <c r="N32" s="20">
        <f t="shared" si="2"/>
        <v>14.875283446712016</v>
      </c>
      <c r="O32" s="166"/>
      <c r="P32" s="21"/>
      <c r="Q32" s="22">
        <v>16.899999999999999</v>
      </c>
      <c r="R32" s="22" t="s">
        <v>23</v>
      </c>
      <c r="S32" s="22">
        <v>106</v>
      </c>
      <c r="T32" s="20">
        <f t="shared" si="3"/>
        <v>15.040939836240653</v>
      </c>
      <c r="U32" s="21"/>
      <c r="V32" s="21"/>
      <c r="W32" s="333"/>
      <c r="X32" s="333"/>
      <c r="Y32" s="333"/>
      <c r="Z32" s="334"/>
      <c r="AA32" s="334"/>
      <c r="AB32" s="334"/>
      <c r="AC32" s="334"/>
      <c r="AD32" s="334"/>
      <c r="AE32" s="334"/>
      <c r="AF32" s="334"/>
      <c r="AG32" s="334"/>
      <c r="AH32" s="334"/>
      <c r="AI32" s="334"/>
      <c r="AJ32" s="334"/>
      <c r="AK32" s="334"/>
    </row>
    <row r="33" spans="1:37" ht="19.5" customHeight="1">
      <c r="A33" s="255">
        <v>27</v>
      </c>
      <c r="B33" s="52" t="s">
        <v>981</v>
      </c>
      <c r="C33" s="27" t="s">
        <v>982</v>
      </c>
      <c r="D33" s="27"/>
      <c r="E33" s="321" t="s">
        <v>983</v>
      </c>
      <c r="F33" s="14" t="s">
        <v>23</v>
      </c>
      <c r="G33" s="14">
        <v>97</v>
      </c>
      <c r="H33" s="20">
        <f t="shared" si="0"/>
        <v>14.560527154851737</v>
      </c>
      <c r="I33" s="21"/>
      <c r="J33" s="166"/>
      <c r="K33" s="21">
        <v>14.2</v>
      </c>
      <c r="L33" s="21" t="s">
        <v>23</v>
      </c>
      <c r="M33" s="256">
        <v>100</v>
      </c>
      <c r="N33" s="20">
        <f t="shared" si="2"/>
        <v>14.199999999999998</v>
      </c>
      <c r="O33" s="166"/>
      <c r="P33" s="137"/>
      <c r="Q33" s="22">
        <v>14.3</v>
      </c>
      <c r="R33" s="22" t="s">
        <v>23</v>
      </c>
      <c r="S33" s="22">
        <v>101</v>
      </c>
      <c r="T33" s="20">
        <f t="shared" si="3"/>
        <v>14.018233506518969</v>
      </c>
      <c r="U33" s="21"/>
      <c r="V33" s="21"/>
      <c r="W33" s="333"/>
      <c r="X33" s="333"/>
      <c r="Y33" s="333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</row>
    <row r="34" spans="1:37" ht="19.5" customHeight="1">
      <c r="A34" s="255">
        <v>28</v>
      </c>
      <c r="B34" s="52" t="s">
        <v>984</v>
      </c>
      <c r="C34" s="14" t="s">
        <v>985</v>
      </c>
      <c r="D34" s="14"/>
      <c r="E34" s="321" t="s">
        <v>986</v>
      </c>
      <c r="F34" s="14" t="s">
        <v>23</v>
      </c>
      <c r="G34" s="14">
        <v>99</v>
      </c>
      <c r="H34" s="20">
        <f t="shared" si="0"/>
        <v>13.672074278134884</v>
      </c>
      <c r="I34" s="21"/>
      <c r="J34" s="166"/>
      <c r="K34" s="21">
        <v>14.2</v>
      </c>
      <c r="L34" s="21" t="s">
        <v>23</v>
      </c>
      <c r="M34" s="21">
        <v>100</v>
      </c>
      <c r="N34" s="20">
        <f t="shared" si="2"/>
        <v>14.199999999999998</v>
      </c>
      <c r="O34" s="166"/>
      <c r="P34" s="21"/>
      <c r="Q34" s="22">
        <v>14.6</v>
      </c>
      <c r="R34" s="22" t="s">
        <v>23</v>
      </c>
      <c r="S34" s="22">
        <v>101</v>
      </c>
      <c r="T34" s="20">
        <f t="shared" si="3"/>
        <v>14.312322321341044</v>
      </c>
      <c r="U34" s="21"/>
      <c r="V34" s="21"/>
      <c r="W34" s="333"/>
      <c r="X34" s="333"/>
      <c r="Y34" s="333"/>
      <c r="Z34" s="334"/>
      <c r="AA34" s="334"/>
      <c r="AB34" s="334"/>
      <c r="AC34" s="334"/>
      <c r="AD34" s="334"/>
      <c r="AE34" s="334"/>
      <c r="AF34" s="334"/>
      <c r="AG34" s="334"/>
      <c r="AH34" s="334"/>
      <c r="AI34" s="334"/>
      <c r="AJ34" s="334"/>
      <c r="AK34" s="334"/>
    </row>
    <row r="35" spans="1:37" ht="19.5" customHeight="1">
      <c r="A35" s="255">
        <v>29</v>
      </c>
      <c r="B35" s="52" t="s">
        <v>987</v>
      </c>
      <c r="C35" s="184"/>
      <c r="D35" s="184" t="s">
        <v>730</v>
      </c>
      <c r="E35" s="321" t="s">
        <v>736</v>
      </c>
      <c r="F35" s="14" t="s">
        <v>23</v>
      </c>
      <c r="G35" s="14">
        <v>98</v>
      </c>
      <c r="H35" s="20">
        <f t="shared" si="0"/>
        <v>16.451478550603916</v>
      </c>
      <c r="I35" s="21"/>
      <c r="J35" s="166"/>
      <c r="K35" s="21">
        <v>18.5</v>
      </c>
      <c r="L35" s="21" t="s">
        <v>23</v>
      </c>
      <c r="M35" s="21">
        <v>101</v>
      </c>
      <c r="N35" s="20">
        <f t="shared" si="2"/>
        <v>18.135476914028036</v>
      </c>
      <c r="O35" s="21"/>
      <c r="P35" s="21"/>
      <c r="Q35" s="22">
        <v>18.899999999999999</v>
      </c>
      <c r="R35" s="22" t="s">
        <v>23</v>
      </c>
      <c r="S35" s="22">
        <v>102</v>
      </c>
      <c r="T35" s="20">
        <f t="shared" si="3"/>
        <v>18.166089965397923</v>
      </c>
      <c r="U35" s="21"/>
      <c r="V35" s="21"/>
      <c r="W35" s="333"/>
      <c r="X35" s="333"/>
      <c r="Y35" s="333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34"/>
    </row>
    <row r="36" spans="1:37" ht="19.5" customHeight="1">
      <c r="A36" s="255">
        <v>30</v>
      </c>
      <c r="B36" s="52" t="s">
        <v>988</v>
      </c>
      <c r="C36" s="27" t="s">
        <v>989</v>
      </c>
      <c r="D36" s="27"/>
      <c r="E36" s="321" t="s">
        <v>986</v>
      </c>
      <c r="F36" s="14" t="s">
        <v>23</v>
      </c>
      <c r="G36" s="14">
        <v>97</v>
      </c>
      <c r="H36" s="20">
        <f t="shared" si="0"/>
        <v>14.241683494526518</v>
      </c>
      <c r="I36" s="21"/>
      <c r="J36" s="166"/>
      <c r="K36" s="21">
        <v>13.6</v>
      </c>
      <c r="L36" s="21" t="s">
        <v>23</v>
      </c>
      <c r="M36" s="21">
        <v>98</v>
      </c>
      <c r="N36" s="20">
        <f t="shared" si="2"/>
        <v>14.160766347355267</v>
      </c>
      <c r="O36" s="21"/>
      <c r="P36" s="21"/>
      <c r="Q36" s="22">
        <v>14</v>
      </c>
      <c r="R36" s="22" t="s">
        <v>23</v>
      </c>
      <c r="S36" s="22">
        <v>100</v>
      </c>
      <c r="T36" s="20">
        <f t="shared" si="3"/>
        <v>14</v>
      </c>
      <c r="U36" s="21"/>
      <c r="V36" s="21"/>
      <c r="W36" s="333"/>
      <c r="X36" s="333"/>
      <c r="Y36" s="333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</row>
    <row r="37" spans="1:37" ht="19.5" customHeight="1">
      <c r="A37" s="255">
        <v>31</v>
      </c>
      <c r="B37" s="52" t="s">
        <v>990</v>
      </c>
      <c r="C37" s="27"/>
      <c r="D37" s="27" t="s">
        <v>991</v>
      </c>
      <c r="E37" s="321" t="s">
        <v>992</v>
      </c>
      <c r="F37" s="14" t="s">
        <v>23</v>
      </c>
      <c r="G37" s="14">
        <v>105</v>
      </c>
      <c r="H37" s="20">
        <f t="shared" si="0"/>
        <v>13.061224489795919</v>
      </c>
      <c r="I37" s="21"/>
      <c r="J37" s="166"/>
      <c r="K37" s="21">
        <v>15</v>
      </c>
      <c r="L37" s="21" t="s">
        <v>23</v>
      </c>
      <c r="M37" s="21">
        <v>107</v>
      </c>
      <c r="N37" s="20">
        <f t="shared" si="2"/>
        <v>13.101580924098174</v>
      </c>
      <c r="O37" s="21"/>
      <c r="P37" s="21"/>
      <c r="Q37" s="22">
        <v>15</v>
      </c>
      <c r="R37" s="22" t="s">
        <v>23</v>
      </c>
      <c r="S37" s="22">
        <v>106</v>
      </c>
      <c r="T37" s="20">
        <f t="shared" si="3"/>
        <v>13.349946600213601</v>
      </c>
      <c r="U37" s="21"/>
      <c r="V37" s="21"/>
      <c r="W37" s="333"/>
      <c r="X37" s="333"/>
      <c r="Y37" s="333"/>
      <c r="Z37" s="334"/>
      <c r="AA37" s="334"/>
      <c r="AB37" s="334"/>
      <c r="AC37" s="334"/>
      <c r="AD37" s="334"/>
      <c r="AE37" s="334"/>
      <c r="AF37" s="334"/>
      <c r="AG37" s="334"/>
      <c r="AH37" s="334"/>
      <c r="AI37" s="334"/>
      <c r="AJ37" s="334"/>
      <c r="AK37" s="334"/>
    </row>
    <row r="38" spans="1:37" ht="19.5" customHeight="1">
      <c r="A38" s="255">
        <v>32</v>
      </c>
      <c r="B38" s="52" t="s">
        <v>993</v>
      </c>
      <c r="C38" s="18"/>
      <c r="D38" s="18" t="s">
        <v>994</v>
      </c>
      <c r="E38" s="321" t="s">
        <v>995</v>
      </c>
      <c r="F38" s="14" t="s">
        <v>23</v>
      </c>
      <c r="G38" s="14">
        <v>101</v>
      </c>
      <c r="H38" s="20">
        <f t="shared" si="0"/>
        <v>18.037447309087344</v>
      </c>
      <c r="I38" s="21"/>
      <c r="J38" s="166"/>
      <c r="K38" s="21">
        <v>18.7</v>
      </c>
      <c r="L38" s="21" t="s">
        <v>23</v>
      </c>
      <c r="M38" s="21">
        <v>103</v>
      </c>
      <c r="N38" s="20">
        <f t="shared" si="2"/>
        <v>17.626543500801205</v>
      </c>
      <c r="O38" s="21"/>
      <c r="P38" s="21"/>
      <c r="Q38" s="22">
        <v>19.2</v>
      </c>
      <c r="R38" s="22" t="s">
        <v>23</v>
      </c>
      <c r="S38" s="22">
        <v>104</v>
      </c>
      <c r="T38" s="20">
        <f t="shared" si="3"/>
        <v>17.751479289940828</v>
      </c>
      <c r="U38" s="21"/>
      <c r="V38" s="21"/>
      <c r="W38" s="333"/>
      <c r="X38" s="333"/>
      <c r="Y38" s="333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</row>
    <row r="39" spans="1:37" ht="19.5" customHeight="1">
      <c r="A39" s="255">
        <v>33</v>
      </c>
      <c r="B39" s="52" t="s">
        <v>996</v>
      </c>
      <c r="C39" s="27" t="s">
        <v>997</v>
      </c>
      <c r="D39" s="27"/>
      <c r="E39" s="321" t="s">
        <v>998</v>
      </c>
      <c r="F39" s="14" t="s">
        <v>23</v>
      </c>
      <c r="G39" s="14">
        <v>99</v>
      </c>
      <c r="H39" s="20">
        <f t="shared" si="0"/>
        <v>14.182226303438425</v>
      </c>
      <c r="I39" s="21"/>
      <c r="J39" s="166"/>
      <c r="K39" s="21">
        <v>14.1</v>
      </c>
      <c r="L39" s="21" t="s">
        <v>23</v>
      </c>
      <c r="M39" s="21">
        <v>100</v>
      </c>
      <c r="N39" s="20">
        <f t="shared" si="2"/>
        <v>14.1</v>
      </c>
      <c r="O39" s="21"/>
      <c r="P39" s="21"/>
      <c r="Q39" s="22">
        <v>14.3</v>
      </c>
      <c r="R39" s="22" t="s">
        <v>23</v>
      </c>
      <c r="S39" s="22">
        <v>103</v>
      </c>
      <c r="T39" s="20">
        <f t="shared" si="3"/>
        <v>13.479121500612688</v>
      </c>
      <c r="U39" s="21"/>
      <c r="V39" s="21"/>
      <c r="W39" s="333"/>
      <c r="X39" s="333"/>
      <c r="Y39" s="333"/>
      <c r="Z39" s="334"/>
      <c r="AA39" s="334"/>
      <c r="AB39" s="334"/>
      <c r="AC39" s="334"/>
      <c r="AD39" s="334"/>
      <c r="AE39" s="334"/>
      <c r="AF39" s="334"/>
      <c r="AG39" s="334"/>
      <c r="AH39" s="334"/>
      <c r="AI39" s="334"/>
      <c r="AJ39" s="334"/>
      <c r="AK39" s="334"/>
    </row>
    <row r="40" spans="1:37" ht="19.5" customHeight="1">
      <c r="A40" s="255">
        <v>34</v>
      </c>
      <c r="B40" s="168" t="s">
        <v>999</v>
      </c>
      <c r="C40" s="14" t="s">
        <v>1000</v>
      </c>
      <c r="D40" s="17"/>
      <c r="E40" s="321" t="s">
        <v>1001</v>
      </c>
      <c r="F40" s="13" t="s">
        <v>220</v>
      </c>
      <c r="G40" s="14">
        <v>99</v>
      </c>
      <c r="H40" s="20">
        <f t="shared" si="0"/>
        <v>13.161922252831344</v>
      </c>
      <c r="I40" s="22" t="s">
        <v>666</v>
      </c>
      <c r="J40" s="298" t="s">
        <v>1002</v>
      </c>
      <c r="K40" s="21">
        <v>13.9</v>
      </c>
      <c r="L40" s="137" t="s">
        <v>23</v>
      </c>
      <c r="M40" s="21">
        <v>100</v>
      </c>
      <c r="N40" s="20">
        <f t="shared" si="2"/>
        <v>13.9</v>
      </c>
      <c r="O40" s="51" t="s">
        <v>1003</v>
      </c>
      <c r="P40" s="51" t="s">
        <v>1004</v>
      </c>
      <c r="Q40" s="22">
        <v>14.5</v>
      </c>
      <c r="R40" s="51" t="s">
        <v>23</v>
      </c>
      <c r="S40" s="22">
        <v>103</v>
      </c>
      <c r="T40" s="20">
        <f t="shared" si="3"/>
        <v>13.667640682439439</v>
      </c>
      <c r="U40" s="22">
        <v>14.6</v>
      </c>
      <c r="V40" s="22">
        <v>14.7</v>
      </c>
      <c r="W40" s="333"/>
      <c r="X40" s="333"/>
      <c r="Y40" s="333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</row>
    <row r="41" spans="1:37" ht="19.5" customHeight="1">
      <c r="A41" s="255">
        <v>35</v>
      </c>
      <c r="B41" s="52" t="s">
        <v>1005</v>
      </c>
      <c r="C41" s="14" t="s">
        <v>1006</v>
      </c>
      <c r="D41" s="14"/>
      <c r="E41" s="321" t="s">
        <v>1007</v>
      </c>
      <c r="F41" s="14" t="s">
        <v>23</v>
      </c>
      <c r="G41" s="14">
        <v>104</v>
      </c>
      <c r="H41" s="20">
        <f t="shared" si="0"/>
        <v>14.145710059171599</v>
      </c>
      <c r="I41" s="21"/>
      <c r="J41" s="166"/>
      <c r="K41" s="21">
        <v>15.6</v>
      </c>
      <c r="L41" s="21" t="s">
        <v>23</v>
      </c>
      <c r="M41" s="21">
        <v>106</v>
      </c>
      <c r="N41" s="20">
        <f t="shared" si="2"/>
        <v>13.883944464222143</v>
      </c>
      <c r="O41" s="21"/>
      <c r="P41" s="21"/>
      <c r="Q41" s="22">
        <v>16.3</v>
      </c>
      <c r="R41" s="22" t="s">
        <v>23</v>
      </c>
      <c r="S41" s="22">
        <v>108</v>
      </c>
      <c r="T41" s="20">
        <f t="shared" si="3"/>
        <v>13.974622770919069</v>
      </c>
      <c r="U41" s="21"/>
      <c r="V41" s="21"/>
      <c r="W41" s="333"/>
      <c r="X41" s="333"/>
      <c r="Y41" s="333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</row>
    <row r="42" spans="1:37" ht="19.5" customHeight="1">
      <c r="A42" s="255">
        <v>36</v>
      </c>
      <c r="B42" s="52" t="s">
        <v>1008</v>
      </c>
      <c r="C42" s="299"/>
      <c r="D42" s="299" t="s">
        <v>1009</v>
      </c>
      <c r="E42" s="321" t="s">
        <v>1010</v>
      </c>
      <c r="F42" s="14" t="s">
        <v>23</v>
      </c>
      <c r="G42" s="14">
        <v>106</v>
      </c>
      <c r="H42" s="20">
        <f t="shared" si="0"/>
        <v>14.150943396226417</v>
      </c>
      <c r="I42" s="21"/>
      <c r="J42" s="166"/>
      <c r="K42" s="21">
        <v>16.3</v>
      </c>
      <c r="L42" s="21" t="s">
        <v>23</v>
      </c>
      <c r="M42" s="21">
        <v>108</v>
      </c>
      <c r="N42" s="20">
        <f t="shared" si="2"/>
        <v>13.974622770919069</v>
      </c>
      <c r="O42" s="21"/>
      <c r="P42" s="21"/>
      <c r="Q42" s="22">
        <v>16.7</v>
      </c>
      <c r="R42" s="22" t="s">
        <v>23</v>
      </c>
      <c r="S42" s="22">
        <v>110</v>
      </c>
      <c r="T42" s="20">
        <f t="shared" si="3"/>
        <v>13.801652892561982</v>
      </c>
      <c r="U42" s="21"/>
      <c r="V42" s="21"/>
      <c r="W42" s="333"/>
      <c r="X42" s="333"/>
      <c r="Y42" s="333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</row>
    <row r="43" spans="1:37" ht="19.5" customHeight="1">
      <c r="A43" s="255">
        <v>37</v>
      </c>
      <c r="B43" s="177" t="s">
        <v>1011</v>
      </c>
      <c r="C43" s="339">
        <v>43650</v>
      </c>
      <c r="D43" s="299"/>
      <c r="E43" s="321"/>
      <c r="F43" s="14"/>
      <c r="G43" s="14"/>
      <c r="H43" s="20"/>
      <c r="I43" s="21"/>
      <c r="J43" s="166"/>
      <c r="K43" s="21">
        <v>14.3</v>
      </c>
      <c r="L43" s="21" t="s">
        <v>23</v>
      </c>
      <c r="M43" s="21">
        <v>98</v>
      </c>
      <c r="N43" s="20">
        <f t="shared" si="2"/>
        <v>14.889629321116203</v>
      </c>
      <c r="O43" s="21"/>
      <c r="P43" s="21"/>
      <c r="Q43" s="22">
        <v>14.5</v>
      </c>
      <c r="R43" s="22" t="s">
        <v>23</v>
      </c>
      <c r="S43" s="22">
        <v>100</v>
      </c>
      <c r="T43" s="20">
        <f t="shared" si="3"/>
        <v>14.499999999999998</v>
      </c>
      <c r="U43" s="21"/>
      <c r="V43" s="21"/>
      <c r="W43" s="333"/>
      <c r="X43" s="333"/>
      <c r="Y43" s="333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</row>
    <row r="44" spans="1:37" ht="19.5" customHeight="1">
      <c r="A44" s="255">
        <v>38</v>
      </c>
      <c r="B44" s="52" t="s">
        <v>1012</v>
      </c>
      <c r="C44" s="340">
        <v>43610</v>
      </c>
      <c r="D44" s="299"/>
      <c r="E44" s="321"/>
      <c r="F44" s="14"/>
      <c r="G44" s="14"/>
      <c r="H44" s="20"/>
      <c r="I44" s="21"/>
      <c r="J44" s="166"/>
      <c r="K44" s="21">
        <v>16.3</v>
      </c>
      <c r="L44" s="21" t="s">
        <v>23</v>
      </c>
      <c r="M44" s="21">
        <v>105</v>
      </c>
      <c r="N44" s="20">
        <f t="shared" si="2"/>
        <v>14.784580498866212</v>
      </c>
      <c r="O44" s="21"/>
      <c r="P44" s="21"/>
      <c r="Q44" s="22">
        <v>16.399999999999999</v>
      </c>
      <c r="R44" s="22" t="s">
        <v>23</v>
      </c>
      <c r="S44" s="22">
        <v>108</v>
      </c>
      <c r="T44" s="20">
        <f t="shared" si="3"/>
        <v>14.060356652949244</v>
      </c>
      <c r="U44" s="21"/>
      <c r="V44" s="21"/>
      <c r="W44" s="333"/>
      <c r="X44" s="333"/>
      <c r="Y44" s="333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</row>
    <row r="45" spans="1:37" ht="19.5" customHeight="1">
      <c r="A45" s="255">
        <v>39</v>
      </c>
      <c r="B45" s="199" t="s">
        <v>1013</v>
      </c>
      <c r="C45" s="341">
        <v>43705</v>
      </c>
      <c r="D45" s="299"/>
      <c r="E45" s="321"/>
      <c r="F45" s="14"/>
      <c r="G45" s="14"/>
      <c r="H45" s="20"/>
      <c r="I45" s="21"/>
      <c r="J45" s="166"/>
      <c r="K45" s="21"/>
      <c r="L45" s="21"/>
      <c r="M45" s="21"/>
      <c r="N45" s="20"/>
      <c r="O45" s="21"/>
      <c r="P45" s="21"/>
      <c r="Q45" s="22">
        <v>20</v>
      </c>
      <c r="R45" s="22" t="s">
        <v>23</v>
      </c>
      <c r="S45" s="22">
        <v>104</v>
      </c>
      <c r="T45" s="20">
        <f t="shared" si="3"/>
        <v>18.491124260355029</v>
      </c>
      <c r="U45" s="21"/>
      <c r="V45" s="21"/>
      <c r="W45" s="333"/>
      <c r="X45" s="333"/>
      <c r="Y45" s="333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</row>
    <row r="46" spans="1:37" ht="19.5" customHeight="1">
      <c r="A46" s="255">
        <v>40</v>
      </c>
      <c r="B46" s="177" t="s">
        <v>1014</v>
      </c>
      <c r="C46" s="342">
        <v>43793</v>
      </c>
      <c r="D46" s="299"/>
      <c r="E46" s="321"/>
      <c r="F46" s="14"/>
      <c r="G46" s="14"/>
      <c r="H46" s="20"/>
      <c r="I46" s="21"/>
      <c r="J46" s="166"/>
      <c r="K46" s="21"/>
      <c r="L46" s="21"/>
      <c r="M46" s="21"/>
      <c r="N46" s="293"/>
      <c r="O46" s="21"/>
      <c r="P46" s="21"/>
      <c r="Q46" s="22">
        <v>21</v>
      </c>
      <c r="R46" s="22" t="s">
        <v>23</v>
      </c>
      <c r="S46" s="22">
        <v>110</v>
      </c>
      <c r="T46" s="20">
        <f t="shared" si="3"/>
        <v>17.355371900826444</v>
      </c>
      <c r="U46" s="21"/>
      <c r="V46" s="21"/>
      <c r="W46" s="333"/>
      <c r="X46" s="333"/>
      <c r="Y46" s="333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</row>
    <row r="47" spans="1:37" ht="19.5" customHeight="1">
      <c r="A47" s="255">
        <v>41</v>
      </c>
      <c r="B47" s="177" t="s">
        <v>1015</v>
      </c>
      <c r="C47" s="57"/>
      <c r="D47" s="343" t="s">
        <v>1016</v>
      </c>
      <c r="E47" s="321"/>
      <c r="F47" s="13"/>
      <c r="G47" s="14"/>
      <c r="H47" s="20"/>
      <c r="I47" s="21"/>
      <c r="J47" s="166"/>
      <c r="K47" s="21"/>
      <c r="L47" s="137"/>
      <c r="M47" s="21"/>
      <c r="N47" s="293"/>
      <c r="O47" s="21"/>
      <c r="P47" s="21"/>
      <c r="Q47" s="22">
        <v>15</v>
      </c>
      <c r="R47" s="22" t="s">
        <v>23</v>
      </c>
      <c r="S47" s="22">
        <v>105</v>
      </c>
      <c r="T47" s="20">
        <f t="shared" si="3"/>
        <v>13.605442176870747</v>
      </c>
      <c r="U47" s="21"/>
      <c r="V47" s="21"/>
      <c r="W47" s="333"/>
      <c r="X47" s="333"/>
      <c r="Y47" s="333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</row>
    <row r="48" spans="1:37" ht="19.5" customHeight="1">
      <c r="A48" s="255">
        <v>42</v>
      </c>
      <c r="B48" s="52"/>
      <c r="C48" s="53"/>
      <c r="D48" s="105"/>
      <c r="E48" s="321"/>
      <c r="F48" s="13"/>
      <c r="G48" s="14"/>
      <c r="H48" s="20"/>
      <c r="I48" s="14"/>
      <c r="J48" s="153"/>
      <c r="K48" s="14"/>
      <c r="L48" s="13"/>
      <c r="M48" s="14"/>
      <c r="N48" s="20"/>
      <c r="O48" s="14"/>
      <c r="P48" s="14"/>
      <c r="Q48" s="14"/>
      <c r="R48" s="13"/>
      <c r="S48" s="14"/>
      <c r="T48" s="20"/>
      <c r="U48" s="17"/>
      <c r="V48" s="17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</row>
    <row r="49" spans="1:37" ht="19.5" customHeight="1">
      <c r="A49" s="255">
        <v>43</v>
      </c>
      <c r="B49" s="52"/>
      <c r="C49" s="53"/>
      <c r="D49" s="105"/>
      <c r="E49" s="321"/>
      <c r="F49" s="14"/>
      <c r="G49" s="14"/>
      <c r="H49" s="20"/>
      <c r="I49" s="14"/>
      <c r="J49" s="153"/>
      <c r="K49" s="14"/>
      <c r="L49" s="14"/>
      <c r="M49" s="14"/>
      <c r="N49" s="20"/>
      <c r="O49" s="14"/>
      <c r="P49" s="14"/>
      <c r="Q49" s="14"/>
      <c r="R49" s="14"/>
      <c r="S49" s="14"/>
      <c r="T49" s="20"/>
      <c r="U49" s="17"/>
      <c r="V49" s="17"/>
      <c r="W49" s="334"/>
      <c r="X49" s="334"/>
      <c r="Y49" s="334"/>
      <c r="Z49" s="334"/>
      <c r="AA49" s="334"/>
      <c r="AB49" s="334"/>
      <c r="AC49" s="334"/>
      <c r="AD49" s="334"/>
      <c r="AE49" s="334"/>
      <c r="AF49" s="334"/>
      <c r="AG49" s="334"/>
      <c r="AH49" s="334"/>
      <c r="AI49" s="334"/>
      <c r="AJ49" s="334"/>
      <c r="AK49" s="334"/>
    </row>
    <row r="50" spans="1:37" ht="19.5" customHeight="1">
      <c r="A50" s="255"/>
      <c r="B50" s="17"/>
      <c r="C50" s="63">
        <f t="shared" ref="C50:D50" si="4">COUNTA(C7:C46)</f>
        <v>23</v>
      </c>
      <c r="D50" s="63">
        <f t="shared" si="4"/>
        <v>17</v>
      </c>
      <c r="E50" s="321"/>
      <c r="F50" s="14"/>
      <c r="G50" s="14"/>
      <c r="H50" s="20"/>
      <c r="I50" s="14"/>
      <c r="J50" s="153"/>
      <c r="K50" s="14"/>
      <c r="L50" s="14"/>
      <c r="M50" s="14"/>
      <c r="N50" s="20"/>
      <c r="O50" s="14"/>
      <c r="P50" s="14"/>
      <c r="Q50" s="14"/>
      <c r="R50" s="14"/>
      <c r="S50" s="14"/>
      <c r="T50" s="20"/>
      <c r="U50" s="17"/>
      <c r="V50" s="17"/>
      <c r="W50" s="334"/>
      <c r="X50" s="334"/>
      <c r="Y50" s="334"/>
      <c r="Z50" s="334"/>
      <c r="AA50" s="334"/>
      <c r="AB50" s="334"/>
      <c r="AC50" s="334"/>
      <c r="AD50" s="334"/>
      <c r="AE50" s="334"/>
      <c r="AF50" s="334"/>
      <c r="AG50" s="334"/>
      <c r="AH50" s="334"/>
      <c r="AI50" s="334"/>
      <c r="AJ50" s="334"/>
      <c r="AK50" s="334"/>
    </row>
    <row r="51" spans="1:37" ht="15" customHeight="1">
      <c r="A51" s="3"/>
      <c r="B51" s="3"/>
      <c r="C51" s="5"/>
      <c r="D51" s="3"/>
      <c r="E51" s="461" t="s">
        <v>77</v>
      </c>
      <c r="F51" s="450"/>
      <c r="G51" s="450"/>
      <c r="H51" s="450"/>
      <c r="I51" s="450"/>
      <c r="J51" s="451"/>
      <c r="K51" s="468" t="s">
        <v>78</v>
      </c>
      <c r="L51" s="450"/>
      <c r="M51" s="450"/>
      <c r="N51" s="450"/>
      <c r="O51" s="450"/>
      <c r="P51" s="451"/>
      <c r="Q51" s="461" t="s">
        <v>79</v>
      </c>
      <c r="R51" s="450"/>
      <c r="S51" s="450"/>
      <c r="T51" s="450"/>
      <c r="U51" s="450"/>
      <c r="V51" s="451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</row>
    <row r="52" spans="1:37" ht="14.25" customHeight="1">
      <c r="A52" s="3"/>
      <c r="B52" s="3" t="s">
        <v>80</v>
      </c>
      <c r="C52" s="5"/>
      <c r="D52" s="3"/>
      <c r="E52" s="458" t="s">
        <v>81</v>
      </c>
      <c r="F52" s="446"/>
      <c r="G52" s="446"/>
      <c r="H52" s="446"/>
      <c r="I52" s="64">
        <f>I53+I54+I55+I56</f>
        <v>36</v>
      </c>
      <c r="J52" s="328"/>
      <c r="K52" s="466" t="s">
        <v>82</v>
      </c>
      <c r="L52" s="446"/>
      <c r="M52" s="446"/>
      <c r="N52" s="446"/>
      <c r="O52" s="64">
        <f>O53+O54+O55+O56</f>
        <v>37</v>
      </c>
      <c r="P52" s="1"/>
      <c r="Q52" s="458" t="s">
        <v>82</v>
      </c>
      <c r="R52" s="446"/>
      <c r="S52" s="446"/>
      <c r="T52" s="446"/>
      <c r="U52" s="64">
        <f>U53+U54+U55+U56</f>
        <v>40</v>
      </c>
      <c r="V52" s="65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</row>
    <row r="53" spans="1:37" ht="14.25" customHeight="1">
      <c r="A53" s="3"/>
      <c r="B53" s="3"/>
      <c r="C53" s="5"/>
      <c r="D53" s="3"/>
      <c r="E53" s="458" t="s">
        <v>472</v>
      </c>
      <c r="F53" s="446"/>
      <c r="G53" s="446"/>
      <c r="H53" s="446"/>
      <c r="I53" s="3">
        <f>SUM(COUNTIF(F7:F50,"A"),COUNTIF(F7:F50,"A."))</f>
        <v>29</v>
      </c>
      <c r="J53" s="328"/>
      <c r="K53" s="466" t="s">
        <v>85</v>
      </c>
      <c r="L53" s="446"/>
      <c r="M53" s="446"/>
      <c r="N53" s="446"/>
      <c r="O53" s="3">
        <f>SUM(COUNTIF(L7:L50,"A"),COUNTIF(L7:L50,"A."))</f>
        <v>32</v>
      </c>
      <c r="P53" s="1"/>
      <c r="Q53" s="458" t="s">
        <v>85</v>
      </c>
      <c r="R53" s="446"/>
      <c r="S53" s="446"/>
      <c r="T53" s="446"/>
      <c r="U53" s="3">
        <f>SUM(COUNTIF(R7:R50,"A"),COUNTIF(R7:R50,"A."))</f>
        <v>36</v>
      </c>
      <c r="V53" s="65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</row>
    <row r="54" spans="1:37" ht="14.25" customHeight="1">
      <c r="A54" s="3"/>
      <c r="B54" s="3" t="s">
        <v>1017</v>
      </c>
      <c r="C54" s="5"/>
      <c r="D54" s="3"/>
      <c r="E54" s="458" t="s">
        <v>917</v>
      </c>
      <c r="F54" s="446"/>
      <c r="G54" s="446"/>
      <c r="H54" s="446"/>
      <c r="I54" s="3">
        <f>SUM(COUNTIF(F7:F50,"B"),COUNTIF(F7:F50,"B."))</f>
        <v>3</v>
      </c>
      <c r="J54" s="328"/>
      <c r="K54" s="466" t="s">
        <v>88</v>
      </c>
      <c r="L54" s="446"/>
      <c r="M54" s="446"/>
      <c r="N54" s="446"/>
      <c r="O54" s="3">
        <f>SUM(COUNTIF(L7:L50,"B"),COUNTIF(L7:L50,"B."))</f>
        <v>1</v>
      </c>
      <c r="P54" s="1"/>
      <c r="Q54" s="458" t="s">
        <v>88</v>
      </c>
      <c r="R54" s="446"/>
      <c r="S54" s="446"/>
      <c r="T54" s="446"/>
      <c r="U54" s="3">
        <f>SUM(COUNTIF(R7:R50,"B"),COUNTIF(R7:R50,"B."))</f>
        <v>1</v>
      </c>
      <c r="V54" s="65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</row>
    <row r="55" spans="1:37" ht="14.25" customHeight="1">
      <c r="A55" s="3"/>
      <c r="B55" s="3" t="s">
        <v>1018</v>
      </c>
      <c r="C55" s="5"/>
      <c r="D55" s="3"/>
      <c r="E55" s="458" t="s">
        <v>1019</v>
      </c>
      <c r="F55" s="446"/>
      <c r="G55" s="446"/>
      <c r="H55" s="446"/>
      <c r="I55" s="3">
        <f>SUM(COUNTIF(F7:F50,"C"),COUNTIF(F7:F50,"C."))</f>
        <v>0</v>
      </c>
      <c r="J55" s="329"/>
      <c r="K55" s="466" t="s">
        <v>90</v>
      </c>
      <c r="L55" s="446"/>
      <c r="M55" s="446"/>
      <c r="N55" s="446"/>
      <c r="O55" s="3">
        <f>SUM(COUNTIF(L7:L50,"C"),COUNTIF(L7:L50,"C."))</f>
        <v>0</v>
      </c>
      <c r="P55" s="5"/>
      <c r="Q55" s="458" t="s">
        <v>90</v>
      </c>
      <c r="R55" s="446"/>
      <c r="S55" s="446"/>
      <c r="T55" s="446"/>
      <c r="U55" s="3">
        <f>SUM(COUNTIF(R7:R50,"C"),COUNTIF(R7:R50,"C."))</f>
        <v>0</v>
      </c>
      <c r="V55" s="65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</row>
    <row r="56" spans="1:37" ht="14.25" customHeight="1">
      <c r="A56" s="3"/>
      <c r="B56" s="3"/>
      <c r="C56" s="5"/>
      <c r="D56" s="3"/>
      <c r="E56" s="458" t="s">
        <v>717</v>
      </c>
      <c r="F56" s="446"/>
      <c r="G56" s="446"/>
      <c r="H56" s="446"/>
      <c r="I56" s="3">
        <f>COUNTIF(F7:F50,"BP")</f>
        <v>4</v>
      </c>
      <c r="J56" s="328"/>
      <c r="K56" s="466" t="s">
        <v>92</v>
      </c>
      <c r="L56" s="446"/>
      <c r="M56" s="446"/>
      <c r="N56" s="446"/>
      <c r="O56" s="3">
        <f>COUNTIF(L7:L50,"BP")</f>
        <v>4</v>
      </c>
      <c r="P56" s="1"/>
      <c r="Q56" s="458" t="s">
        <v>92</v>
      </c>
      <c r="R56" s="446"/>
      <c r="S56" s="446"/>
      <c r="T56" s="446"/>
      <c r="U56" s="3">
        <f>COUNTIF(R7:R50,"BP")</f>
        <v>3</v>
      </c>
      <c r="V56" s="65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</row>
    <row r="57" spans="1:37" ht="14.25" customHeight="1">
      <c r="A57" s="3"/>
      <c r="B57" s="3"/>
      <c r="C57" s="5"/>
      <c r="D57" s="3"/>
      <c r="E57" s="458" t="s">
        <v>718</v>
      </c>
      <c r="F57" s="446"/>
      <c r="G57" s="446"/>
      <c r="H57" s="446"/>
      <c r="I57" s="3">
        <f>SUM(COUNTIF(F7:F50,"A."),COUNTIF(F7:F50,"B."),COUNTIF(F7:F50,"C."))</f>
        <v>1</v>
      </c>
      <c r="J57" s="329"/>
      <c r="K57" s="466" t="s">
        <v>94</v>
      </c>
      <c r="L57" s="446"/>
      <c r="M57" s="446"/>
      <c r="N57" s="446"/>
      <c r="O57" s="3">
        <f>SUM(COUNTIF(L7:L50,"A."),COUNTIF(L7:L50,"B."),COUNTIF(L7:L50,"C."))</f>
        <v>1</v>
      </c>
      <c r="P57" s="5"/>
      <c r="Q57" s="458" t="s">
        <v>95</v>
      </c>
      <c r="R57" s="446"/>
      <c r="S57" s="446"/>
      <c r="T57" s="446"/>
      <c r="U57" s="3">
        <f>SUM(COUNTIF(R7:R50,"A."),COUNTIF(R7:R50,"B."),COUNTIF(R7:R50,"C."))</f>
        <v>1</v>
      </c>
      <c r="V57" s="65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</row>
    <row r="58" spans="1:37" ht="14.25" customHeight="1">
      <c r="A58" s="3"/>
      <c r="B58" s="3"/>
      <c r="C58" s="5"/>
      <c r="D58" s="3"/>
      <c r="E58" s="459" t="s">
        <v>97</v>
      </c>
      <c r="F58" s="453"/>
      <c r="G58" s="453"/>
      <c r="H58" s="453"/>
      <c r="I58" s="66">
        <f>SUM(COUNTIF(F7:F50,"B."),COUNTIF(F7:F50,"C."))</f>
        <v>1</v>
      </c>
      <c r="J58" s="330"/>
      <c r="K58" s="467" t="s">
        <v>97</v>
      </c>
      <c r="L58" s="453"/>
      <c r="M58" s="453"/>
      <c r="N58" s="453"/>
      <c r="O58" s="66">
        <f>SUM(COUNTIF(L7:L50,"B."),COUNTIF(L7:L50,"C."))</f>
        <v>1</v>
      </c>
      <c r="P58" s="69"/>
      <c r="Q58" s="459" t="s">
        <v>97</v>
      </c>
      <c r="R58" s="453"/>
      <c r="S58" s="453"/>
      <c r="T58" s="453"/>
      <c r="U58" s="66">
        <f>SUM(COUNTIF(R7:R50,"B."),COUNTIF(R7:R50,"C."))</f>
        <v>1</v>
      </c>
      <c r="V58" s="68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</row>
    <row r="59" spans="1:37" ht="19.5" customHeight="1">
      <c r="A59" s="334"/>
      <c r="B59" s="334"/>
      <c r="C59" s="333"/>
      <c r="D59" s="345"/>
      <c r="E59" s="346"/>
      <c r="F59" s="346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34"/>
      <c r="V59" s="334"/>
      <c r="W59" s="334"/>
      <c r="X59" s="334"/>
      <c r="Y59" s="334"/>
      <c r="Z59" s="334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</row>
    <row r="60" spans="1:37" ht="19.5" customHeight="1">
      <c r="A60" s="334"/>
      <c r="B60" s="334"/>
      <c r="C60" s="333"/>
      <c r="D60" s="345"/>
      <c r="E60" s="346"/>
      <c r="F60" s="346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34"/>
      <c r="V60" s="334"/>
      <c r="W60" s="334"/>
      <c r="X60" s="334"/>
      <c r="Y60" s="334"/>
      <c r="Z60" s="334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</row>
    <row r="61" spans="1:37" ht="19.5" customHeight="1">
      <c r="A61" s="334"/>
      <c r="B61" s="334"/>
      <c r="C61" s="333"/>
      <c r="D61" s="345"/>
      <c r="E61" s="346"/>
      <c r="F61" s="346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</row>
    <row r="62" spans="1:37" ht="19.5" customHeight="1">
      <c r="A62" s="334"/>
      <c r="B62" s="334"/>
      <c r="C62" s="333"/>
      <c r="D62" s="345"/>
      <c r="E62" s="346"/>
      <c r="F62" s="346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</row>
    <row r="63" spans="1:37" ht="19.5" customHeight="1">
      <c r="A63" s="334"/>
      <c r="B63" s="334"/>
      <c r="C63" s="333"/>
      <c r="D63" s="345"/>
      <c r="E63" s="346"/>
      <c r="F63" s="346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34"/>
      <c r="V63" s="334"/>
      <c r="W63" s="334"/>
      <c r="X63" s="334"/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</row>
    <row r="64" spans="1:37" ht="19.5" customHeight="1">
      <c r="A64" s="334"/>
      <c r="B64" s="334"/>
      <c r="C64" s="333"/>
      <c r="D64" s="345"/>
      <c r="E64" s="346"/>
      <c r="F64" s="346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34"/>
      <c r="V64" s="334"/>
      <c r="W64" s="334"/>
      <c r="X64" s="334"/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</row>
    <row r="65" spans="1:37" ht="19.5" customHeight="1">
      <c r="A65" s="334"/>
      <c r="B65" s="334"/>
      <c r="C65" s="333"/>
      <c r="D65" s="345"/>
      <c r="E65" s="346"/>
      <c r="F65" s="346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</row>
    <row r="66" spans="1:37" ht="19.5" customHeight="1">
      <c r="A66" s="334"/>
      <c r="B66" s="334"/>
      <c r="C66" s="333"/>
      <c r="D66" s="345"/>
      <c r="E66" s="346"/>
      <c r="F66" s="346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34"/>
      <c r="V66" s="334"/>
      <c r="W66" s="334"/>
      <c r="X66" s="334"/>
      <c r="Y66" s="334"/>
      <c r="Z66" s="334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</row>
    <row r="67" spans="1:37" ht="19.5" customHeight="1">
      <c r="A67" s="334"/>
      <c r="B67" s="334"/>
      <c r="C67" s="334"/>
      <c r="D67" s="348"/>
      <c r="E67" s="346"/>
      <c r="F67" s="346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34"/>
      <c r="V67" s="334"/>
      <c r="W67" s="334"/>
      <c r="X67" s="334"/>
      <c r="Y67" s="334"/>
      <c r="Z67" s="334"/>
      <c r="AA67" s="334"/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</row>
    <row r="68" spans="1:37" ht="19.5" customHeight="1">
      <c r="A68" s="334"/>
      <c r="B68" s="334"/>
      <c r="C68" s="334"/>
      <c r="D68" s="348"/>
      <c r="E68" s="346"/>
      <c r="F68" s="346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34"/>
      <c r="V68" s="334"/>
      <c r="W68" s="334"/>
      <c r="X68" s="334"/>
      <c r="Y68" s="334"/>
      <c r="Z68" s="334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</row>
    <row r="69" spans="1:37" ht="19.5" customHeight="1">
      <c r="A69" s="334"/>
      <c r="B69" s="334"/>
      <c r="C69" s="334"/>
      <c r="D69" s="348"/>
      <c r="E69" s="346"/>
      <c r="F69" s="346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</row>
    <row r="70" spans="1:37" ht="19.5" customHeight="1">
      <c r="A70" s="334"/>
      <c r="B70" s="334"/>
      <c r="C70" s="334"/>
      <c r="D70" s="348"/>
      <c r="E70" s="346"/>
      <c r="F70" s="346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</row>
    <row r="71" spans="1:37" ht="19.5" customHeight="1">
      <c r="A71" s="334"/>
      <c r="B71" s="334"/>
      <c r="C71" s="334"/>
      <c r="D71" s="348"/>
      <c r="E71" s="346"/>
      <c r="F71" s="346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34"/>
      <c r="V71" s="334"/>
      <c r="W71" s="334"/>
      <c r="X71" s="334"/>
      <c r="Y71" s="334"/>
      <c r="Z71" s="334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</row>
    <row r="72" spans="1:37" ht="19.5" customHeight="1">
      <c r="A72" s="334"/>
      <c r="B72" s="334"/>
      <c r="C72" s="334"/>
      <c r="D72" s="348"/>
      <c r="E72" s="346"/>
      <c r="F72" s="346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34"/>
      <c r="V72" s="334"/>
      <c r="W72" s="334"/>
      <c r="X72" s="334"/>
      <c r="Y72" s="334"/>
      <c r="Z72" s="334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</row>
    <row r="73" spans="1:37" ht="19.5" customHeight="1">
      <c r="A73" s="334"/>
      <c r="B73" s="334"/>
      <c r="C73" s="334"/>
      <c r="D73" s="348"/>
      <c r="E73" s="346"/>
      <c r="F73" s="346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34"/>
      <c r="V73" s="334"/>
      <c r="W73" s="334"/>
      <c r="X73" s="334"/>
      <c r="Y73" s="334"/>
      <c r="Z73" s="334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</row>
    <row r="74" spans="1:37" ht="19.5" customHeight="1">
      <c r="A74" s="334"/>
      <c r="B74" s="334"/>
      <c r="C74" s="334"/>
      <c r="D74" s="348"/>
      <c r="E74" s="346"/>
      <c r="F74" s="346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</row>
    <row r="75" spans="1:37" ht="19.5" customHeight="1">
      <c r="A75" s="334"/>
      <c r="B75" s="334"/>
      <c r="C75" s="334"/>
      <c r="D75" s="348"/>
      <c r="E75" s="346"/>
      <c r="F75" s="346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34"/>
      <c r="V75" s="334"/>
      <c r="W75" s="334"/>
      <c r="X75" s="334"/>
      <c r="Y75" s="334"/>
      <c r="Z75" s="334"/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</row>
    <row r="76" spans="1:37" ht="19.5" customHeight="1">
      <c r="A76" s="334"/>
      <c r="B76" s="334"/>
      <c r="C76" s="334"/>
      <c r="D76" s="348"/>
      <c r="E76" s="346"/>
      <c r="F76" s="346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</row>
    <row r="77" spans="1:37" ht="19.5" customHeight="1">
      <c r="A77" s="334"/>
      <c r="B77" s="334"/>
      <c r="C77" s="334"/>
      <c r="D77" s="348"/>
      <c r="E77" s="346"/>
      <c r="F77" s="346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34"/>
      <c r="V77" s="334"/>
      <c r="W77" s="334"/>
      <c r="X77" s="334"/>
      <c r="Y77" s="334"/>
      <c r="Z77" s="334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</row>
    <row r="78" spans="1:37" ht="19.5" customHeight="1">
      <c r="A78" s="334"/>
      <c r="B78" s="334"/>
      <c r="C78" s="334"/>
      <c r="D78" s="348"/>
      <c r="E78" s="346"/>
      <c r="F78" s="346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34"/>
      <c r="V78" s="334"/>
      <c r="W78" s="334"/>
      <c r="X78" s="334"/>
      <c r="Y78" s="334"/>
      <c r="Z78" s="334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</row>
    <row r="79" spans="1:37" ht="19.5" customHeight="1">
      <c r="A79" s="334"/>
      <c r="B79" s="334"/>
      <c r="C79" s="334"/>
      <c r="D79" s="348"/>
      <c r="E79" s="346"/>
      <c r="F79" s="346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34"/>
      <c r="V79" s="334"/>
      <c r="W79" s="334"/>
      <c r="X79" s="334"/>
      <c r="Y79" s="334"/>
      <c r="Z79" s="334"/>
      <c r="AA79" s="334"/>
      <c r="AB79" s="334"/>
      <c r="AC79" s="334"/>
      <c r="AD79" s="334"/>
      <c r="AE79" s="334"/>
      <c r="AF79" s="334"/>
      <c r="AG79" s="334"/>
      <c r="AH79" s="334"/>
      <c r="AI79" s="334"/>
      <c r="AJ79" s="334"/>
      <c r="AK79" s="334"/>
    </row>
    <row r="80" spans="1:37" ht="19.5" customHeight="1">
      <c r="A80" s="334"/>
      <c r="B80" s="334"/>
      <c r="C80" s="334"/>
      <c r="D80" s="348"/>
      <c r="E80" s="346"/>
      <c r="F80" s="346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34"/>
      <c r="V80" s="334"/>
      <c r="W80" s="334"/>
      <c r="X80" s="334"/>
      <c r="Y80" s="334"/>
      <c r="Z80" s="334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</row>
    <row r="81" spans="1:37" ht="19.5" customHeight="1">
      <c r="A81" s="334"/>
      <c r="B81" s="334"/>
      <c r="C81" s="334"/>
      <c r="D81" s="348"/>
      <c r="E81" s="346"/>
      <c r="F81" s="346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34"/>
      <c r="V81" s="334"/>
      <c r="W81" s="334"/>
      <c r="X81" s="334"/>
      <c r="Y81" s="334"/>
      <c r="Z81" s="334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</row>
    <row r="82" spans="1:37" ht="19.5" customHeight="1">
      <c r="A82" s="334"/>
      <c r="B82" s="334"/>
      <c r="C82" s="334"/>
      <c r="D82" s="348"/>
      <c r="E82" s="346"/>
      <c r="F82" s="346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34"/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</row>
    <row r="83" spans="1:37" ht="19.5" customHeight="1">
      <c r="A83" s="334"/>
      <c r="B83" s="334"/>
      <c r="C83" s="334"/>
      <c r="D83" s="348"/>
      <c r="E83" s="346"/>
      <c r="F83" s="346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34"/>
      <c r="V83" s="334"/>
      <c r="W83" s="334"/>
      <c r="X83" s="334"/>
      <c r="Y83" s="334"/>
      <c r="Z83" s="334"/>
      <c r="AA83" s="334"/>
      <c r="AB83" s="334"/>
      <c r="AC83" s="334"/>
      <c r="AD83" s="334"/>
      <c r="AE83" s="334"/>
      <c r="AF83" s="334"/>
      <c r="AG83" s="334"/>
      <c r="AH83" s="334"/>
      <c r="AI83" s="334"/>
      <c r="AJ83" s="334"/>
      <c r="AK83" s="334"/>
    </row>
    <row r="84" spans="1:37" ht="19.5" customHeight="1">
      <c r="A84" s="334"/>
      <c r="B84" s="334"/>
      <c r="C84" s="334"/>
      <c r="D84" s="348"/>
      <c r="E84" s="346"/>
      <c r="F84" s="346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34"/>
      <c r="V84" s="334"/>
      <c r="W84" s="334"/>
      <c r="X84" s="334"/>
      <c r="Y84" s="334"/>
      <c r="Z84" s="334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</row>
    <row r="85" spans="1:37" ht="19.5" customHeight="1">
      <c r="A85" s="334"/>
      <c r="B85" s="334"/>
      <c r="C85" s="334"/>
      <c r="D85" s="348"/>
      <c r="E85" s="346"/>
      <c r="F85" s="346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34"/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</row>
    <row r="86" spans="1:37" ht="19.5" customHeight="1">
      <c r="A86" s="334"/>
      <c r="B86" s="334"/>
      <c r="C86" s="334"/>
      <c r="D86" s="348"/>
      <c r="E86" s="346"/>
      <c r="F86" s="346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34"/>
      <c r="V86" s="334"/>
      <c r="W86" s="334"/>
      <c r="X86" s="334"/>
      <c r="Y86" s="334"/>
      <c r="Z86" s="334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</row>
    <row r="87" spans="1:37" ht="19.5" customHeight="1">
      <c r="A87" s="334"/>
      <c r="B87" s="334"/>
      <c r="C87" s="334"/>
      <c r="D87" s="348"/>
      <c r="E87" s="346"/>
      <c r="F87" s="346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34"/>
      <c r="V87" s="334"/>
      <c r="W87" s="334"/>
      <c r="X87" s="334"/>
      <c r="Y87" s="334"/>
      <c r="Z87" s="334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</row>
    <row r="88" spans="1:37" ht="19.5" customHeight="1">
      <c r="A88" s="334"/>
      <c r="B88" s="334"/>
      <c r="C88" s="334"/>
      <c r="D88" s="348"/>
      <c r="E88" s="346"/>
      <c r="F88" s="346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34"/>
      <c r="V88" s="334"/>
      <c r="W88" s="334"/>
      <c r="X88" s="334"/>
      <c r="Y88" s="334"/>
      <c r="Z88" s="334"/>
      <c r="AA88" s="334"/>
      <c r="AB88" s="334"/>
      <c r="AC88" s="334"/>
      <c r="AD88" s="334"/>
      <c r="AE88" s="334"/>
      <c r="AF88" s="334"/>
      <c r="AG88" s="334"/>
      <c r="AH88" s="334"/>
      <c r="AI88" s="334"/>
      <c r="AJ88" s="334"/>
      <c r="AK88" s="334"/>
    </row>
    <row r="89" spans="1:37" ht="19.5" customHeight="1">
      <c r="A89" s="334"/>
      <c r="B89" s="334"/>
      <c r="C89" s="334"/>
      <c r="D89" s="348"/>
      <c r="E89" s="346"/>
      <c r="F89" s="346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34"/>
      <c r="V89" s="334"/>
      <c r="W89" s="334"/>
      <c r="X89" s="334"/>
      <c r="Y89" s="334"/>
      <c r="Z89" s="334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</row>
    <row r="90" spans="1:37" ht="19.5" customHeight="1">
      <c r="A90" s="334"/>
      <c r="B90" s="334"/>
      <c r="C90" s="334"/>
      <c r="D90" s="348"/>
      <c r="E90" s="346"/>
      <c r="F90" s="346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</row>
    <row r="91" spans="1:37" ht="19.5" customHeight="1">
      <c r="A91" s="334"/>
      <c r="B91" s="334"/>
      <c r="C91" s="334"/>
      <c r="D91" s="348"/>
      <c r="E91" s="346"/>
      <c r="F91" s="346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34"/>
      <c r="V91" s="334"/>
      <c r="W91" s="334"/>
      <c r="X91" s="334"/>
      <c r="Y91" s="334"/>
      <c r="Z91" s="334"/>
      <c r="AA91" s="334"/>
      <c r="AB91" s="334"/>
      <c r="AC91" s="349"/>
      <c r="AD91" s="349"/>
      <c r="AE91" s="349"/>
      <c r="AF91" s="349"/>
      <c r="AG91" s="349"/>
      <c r="AH91" s="349"/>
      <c r="AI91" s="349"/>
      <c r="AJ91" s="349"/>
      <c r="AK91" s="349"/>
    </row>
    <row r="92" spans="1:37" ht="19.5" customHeight="1">
      <c r="A92" s="334"/>
      <c r="B92" s="334"/>
      <c r="C92" s="334"/>
      <c r="D92" s="348"/>
      <c r="E92" s="346"/>
      <c r="F92" s="346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34"/>
      <c r="V92" s="334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49"/>
      <c r="AI92" s="349"/>
      <c r="AJ92" s="349"/>
      <c r="AK92" s="349"/>
    </row>
    <row r="93" spans="1:37" ht="19.5" customHeight="1">
      <c r="A93" s="334"/>
      <c r="B93" s="334"/>
      <c r="C93" s="334"/>
      <c r="D93" s="348"/>
      <c r="E93" s="346"/>
      <c r="F93" s="346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34"/>
      <c r="V93" s="334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49"/>
      <c r="AI93" s="349"/>
      <c r="AJ93" s="349"/>
      <c r="AK93" s="349"/>
    </row>
    <row r="94" spans="1:37" ht="19.5" customHeight="1">
      <c r="A94" s="334"/>
      <c r="B94" s="334"/>
      <c r="C94" s="334"/>
      <c r="D94" s="348"/>
      <c r="E94" s="346"/>
      <c r="F94" s="346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34"/>
      <c r="V94" s="334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</row>
    <row r="95" spans="1:37" ht="19.5" customHeight="1">
      <c r="A95" s="334"/>
      <c r="B95" s="334"/>
      <c r="C95" s="334"/>
      <c r="D95" s="348"/>
      <c r="E95" s="346"/>
      <c r="F95" s="346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34"/>
      <c r="V95" s="334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49"/>
      <c r="AI95" s="349"/>
      <c r="AJ95" s="349"/>
      <c r="AK95" s="349"/>
    </row>
    <row r="96" spans="1:37" ht="19.5" customHeight="1">
      <c r="A96" s="334"/>
      <c r="B96" s="334"/>
      <c r="C96" s="334"/>
      <c r="D96" s="348"/>
      <c r="E96" s="346"/>
      <c r="F96" s="346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34"/>
      <c r="V96" s="334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49"/>
      <c r="AI96" s="349"/>
      <c r="AJ96" s="349"/>
      <c r="AK96" s="349"/>
    </row>
    <row r="97" spans="1:37" ht="19.5" customHeight="1">
      <c r="A97" s="334"/>
      <c r="B97" s="334"/>
      <c r="C97" s="334"/>
      <c r="D97" s="348"/>
      <c r="E97" s="346"/>
      <c r="F97" s="346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34"/>
      <c r="V97" s="334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49"/>
      <c r="AI97" s="349"/>
      <c r="AJ97" s="349"/>
      <c r="AK97" s="349"/>
    </row>
    <row r="98" spans="1:37" ht="19.5" customHeight="1">
      <c r="A98" s="334"/>
      <c r="B98" s="334"/>
      <c r="C98" s="334"/>
      <c r="D98" s="348"/>
      <c r="E98" s="346"/>
      <c r="F98" s="346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34"/>
      <c r="V98" s="334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49"/>
      <c r="AI98" s="349"/>
      <c r="AJ98" s="349"/>
      <c r="AK98" s="349"/>
    </row>
    <row r="99" spans="1:37" ht="19.5" customHeight="1">
      <c r="A99" s="334"/>
      <c r="B99" s="334"/>
      <c r="C99" s="334"/>
      <c r="D99" s="348"/>
      <c r="E99" s="346"/>
      <c r="F99" s="346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34"/>
      <c r="V99" s="334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49"/>
      <c r="AI99" s="349"/>
      <c r="AJ99" s="349"/>
      <c r="AK99" s="349"/>
    </row>
    <row r="100" spans="1:37" ht="19.5" customHeight="1">
      <c r="A100" s="334"/>
      <c r="B100" s="334"/>
      <c r="C100" s="334"/>
      <c r="D100" s="348"/>
      <c r="E100" s="346"/>
      <c r="F100" s="346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50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49"/>
      <c r="AI100" s="349"/>
      <c r="AJ100" s="349"/>
      <c r="AK100" s="349"/>
    </row>
    <row r="101" spans="1:37" ht="19.5" customHeight="1">
      <c r="A101" s="334"/>
      <c r="B101" s="334"/>
      <c r="C101" s="334"/>
      <c r="D101" s="348"/>
      <c r="E101" s="346"/>
      <c r="F101" s="346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50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49"/>
      <c r="AI101" s="349"/>
      <c r="AJ101" s="349"/>
      <c r="AK101" s="349"/>
    </row>
    <row r="102" spans="1:37" ht="19.5" customHeight="1">
      <c r="A102" s="334"/>
      <c r="B102" s="334"/>
      <c r="C102" s="334"/>
      <c r="D102" s="348"/>
      <c r="E102" s="346"/>
      <c r="F102" s="346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50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</row>
    <row r="103" spans="1:37" ht="19.5" customHeight="1">
      <c r="A103" s="334"/>
      <c r="B103" s="334"/>
      <c r="C103" s="334"/>
      <c r="D103" s="348"/>
      <c r="E103" s="346"/>
      <c r="F103" s="346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50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  <c r="AK103" s="349"/>
    </row>
    <row r="104" spans="1:37" ht="19.5" customHeight="1">
      <c r="A104" s="334"/>
      <c r="B104" s="334"/>
      <c r="C104" s="334"/>
      <c r="D104" s="348"/>
      <c r="E104" s="346"/>
      <c r="F104" s="346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50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49"/>
      <c r="AI104" s="349"/>
      <c r="AJ104" s="349"/>
      <c r="AK104" s="349"/>
    </row>
    <row r="105" spans="1:37" ht="19.5" customHeight="1">
      <c r="A105" s="334"/>
      <c r="B105" s="334"/>
      <c r="C105" s="334"/>
      <c r="D105" s="348"/>
      <c r="E105" s="346"/>
      <c r="F105" s="346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50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49"/>
      <c r="AI105" s="349"/>
      <c r="AJ105" s="349"/>
      <c r="AK105" s="349"/>
    </row>
    <row r="106" spans="1:37" ht="19.5" customHeight="1">
      <c r="A106" s="334"/>
      <c r="B106" s="334"/>
      <c r="C106" s="334"/>
      <c r="D106" s="348"/>
      <c r="E106" s="346"/>
      <c r="F106" s="346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50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  <c r="AK106" s="349"/>
    </row>
    <row r="107" spans="1:37" ht="19.5" customHeight="1">
      <c r="A107" s="334"/>
      <c r="B107" s="334"/>
      <c r="C107" s="334"/>
      <c r="D107" s="348"/>
      <c r="E107" s="346"/>
      <c r="F107" s="346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50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  <c r="AK107" s="349"/>
    </row>
    <row r="108" spans="1:37" ht="19.5" customHeight="1">
      <c r="A108" s="334"/>
      <c r="B108" s="334"/>
      <c r="C108" s="334"/>
      <c r="D108" s="348"/>
      <c r="E108" s="346"/>
      <c r="F108" s="346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50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/>
      <c r="AK108" s="349"/>
    </row>
    <row r="109" spans="1:37" ht="19.5" customHeight="1">
      <c r="A109" s="334"/>
      <c r="B109" s="334"/>
      <c r="C109" s="334"/>
      <c r="D109" s="348"/>
      <c r="E109" s="346"/>
      <c r="F109" s="346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50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49"/>
      <c r="AI109" s="349"/>
      <c r="AJ109" s="349"/>
      <c r="AK109" s="349"/>
    </row>
    <row r="110" spans="1:37" ht="19.5" customHeight="1">
      <c r="A110" s="334"/>
      <c r="B110" s="334"/>
      <c r="C110" s="334"/>
      <c r="D110" s="348"/>
      <c r="E110" s="346"/>
      <c r="F110" s="346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50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49"/>
      <c r="AI110" s="349"/>
      <c r="AJ110" s="349"/>
      <c r="AK110" s="349"/>
    </row>
    <row r="111" spans="1:37" ht="19.5" customHeight="1">
      <c r="A111" s="334"/>
      <c r="B111" s="334"/>
      <c r="C111" s="334"/>
      <c r="D111" s="348"/>
      <c r="E111" s="346"/>
      <c r="F111" s="346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50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49"/>
      <c r="AI111" s="349"/>
      <c r="AJ111" s="349"/>
      <c r="AK111" s="349"/>
    </row>
    <row r="112" spans="1:37" ht="19.5" customHeight="1">
      <c r="A112" s="334"/>
      <c r="B112" s="334"/>
      <c r="C112" s="334"/>
      <c r="D112" s="348"/>
      <c r="E112" s="346"/>
      <c r="F112" s="346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50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</row>
    <row r="113" spans="1:37" ht="19.5" customHeight="1">
      <c r="A113" s="334"/>
      <c r="B113" s="334"/>
      <c r="C113" s="334"/>
      <c r="D113" s="348"/>
      <c r="E113" s="346"/>
      <c r="F113" s="346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50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  <c r="AK113" s="349"/>
    </row>
    <row r="114" spans="1:37" ht="19.5" customHeight="1">
      <c r="A114" s="334"/>
      <c r="B114" s="334"/>
      <c r="C114" s="334"/>
      <c r="D114" s="348"/>
      <c r="E114" s="346"/>
      <c r="F114" s="346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50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49"/>
      <c r="AI114" s="349"/>
      <c r="AJ114" s="349"/>
      <c r="AK114" s="349"/>
    </row>
    <row r="115" spans="1:37" ht="19.5" customHeight="1">
      <c r="A115" s="334"/>
      <c r="B115" s="334"/>
      <c r="C115" s="334"/>
      <c r="D115" s="348"/>
      <c r="E115" s="346"/>
      <c r="F115" s="346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50"/>
      <c r="U115" s="349"/>
      <c r="V115" s="349"/>
      <c r="W115" s="349"/>
      <c r="X115" s="349"/>
      <c r="Y115" s="349"/>
      <c r="Z115" s="349"/>
      <c r="AA115" s="349"/>
      <c r="AB115" s="349"/>
      <c r="AC115" s="349"/>
      <c r="AD115" s="349"/>
      <c r="AE115" s="349"/>
      <c r="AF115" s="349"/>
      <c r="AG115" s="349"/>
      <c r="AH115" s="349"/>
      <c r="AI115" s="349"/>
      <c r="AJ115" s="349"/>
      <c r="AK115" s="349"/>
    </row>
    <row r="116" spans="1:37" ht="19.5" customHeight="1">
      <c r="A116" s="334"/>
      <c r="B116" s="334"/>
      <c r="C116" s="334"/>
      <c r="D116" s="348"/>
      <c r="E116" s="346"/>
      <c r="F116" s="346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50"/>
      <c r="U116" s="349"/>
      <c r="V116" s="349"/>
      <c r="W116" s="349"/>
      <c r="X116" s="349"/>
      <c r="Y116" s="349"/>
      <c r="Z116" s="349"/>
      <c r="AA116" s="349"/>
      <c r="AB116" s="349"/>
      <c r="AC116" s="349"/>
      <c r="AD116" s="349"/>
      <c r="AE116" s="349"/>
      <c r="AF116" s="349"/>
      <c r="AG116" s="349"/>
      <c r="AH116" s="349"/>
      <c r="AI116" s="349"/>
      <c r="AJ116" s="349"/>
      <c r="AK116" s="349"/>
    </row>
    <row r="117" spans="1:37" ht="19.5" customHeight="1">
      <c r="A117" s="334"/>
      <c r="B117" s="334"/>
      <c r="C117" s="334"/>
      <c r="D117" s="348"/>
      <c r="E117" s="346"/>
      <c r="F117" s="346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50"/>
      <c r="U117" s="349"/>
      <c r="V117" s="349"/>
      <c r="W117" s="349"/>
      <c r="X117" s="349"/>
      <c r="Y117" s="349"/>
      <c r="Z117" s="349"/>
      <c r="AA117" s="349"/>
      <c r="AB117" s="349"/>
      <c r="AC117" s="349"/>
      <c r="AD117" s="349"/>
      <c r="AE117" s="349"/>
      <c r="AF117" s="349"/>
      <c r="AG117" s="349"/>
      <c r="AH117" s="349"/>
      <c r="AI117" s="349"/>
      <c r="AJ117" s="349"/>
      <c r="AK117" s="349"/>
    </row>
    <row r="118" spans="1:37" ht="19.5" customHeight="1">
      <c r="A118" s="334"/>
      <c r="B118" s="334"/>
      <c r="C118" s="334"/>
      <c r="D118" s="348"/>
      <c r="E118" s="346"/>
      <c r="F118" s="346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50"/>
      <c r="U118" s="349"/>
      <c r="V118" s="349"/>
      <c r="W118" s="349"/>
      <c r="X118" s="349"/>
      <c r="Y118" s="349"/>
      <c r="Z118" s="349"/>
      <c r="AA118" s="349"/>
      <c r="AB118" s="349"/>
      <c r="AC118" s="349"/>
      <c r="AD118" s="349"/>
      <c r="AE118" s="349"/>
      <c r="AF118" s="349"/>
      <c r="AG118" s="349"/>
      <c r="AH118" s="349"/>
      <c r="AI118" s="349"/>
      <c r="AJ118" s="349"/>
      <c r="AK118" s="349"/>
    </row>
    <row r="119" spans="1:37" ht="19.5" customHeight="1">
      <c r="A119" s="334"/>
      <c r="B119" s="334"/>
      <c r="C119" s="334"/>
      <c r="D119" s="348"/>
      <c r="E119" s="346"/>
      <c r="F119" s="346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50"/>
      <c r="U119" s="349"/>
      <c r="V119" s="349"/>
      <c r="W119" s="349"/>
      <c r="X119" s="349"/>
      <c r="Y119" s="349"/>
      <c r="Z119" s="349"/>
      <c r="AA119" s="349"/>
      <c r="AB119" s="349"/>
      <c r="AC119" s="349"/>
      <c r="AD119" s="349"/>
      <c r="AE119" s="349"/>
      <c r="AF119" s="349"/>
      <c r="AG119" s="349"/>
      <c r="AH119" s="349"/>
      <c r="AI119" s="349"/>
      <c r="AJ119" s="349"/>
      <c r="AK119" s="349"/>
    </row>
    <row r="120" spans="1:37" ht="19.5" customHeight="1">
      <c r="A120" s="334"/>
      <c r="B120" s="334"/>
      <c r="C120" s="334"/>
      <c r="D120" s="348"/>
      <c r="E120" s="346"/>
      <c r="F120" s="346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50"/>
      <c r="U120" s="349"/>
      <c r="V120" s="349"/>
      <c r="W120" s="349"/>
      <c r="X120" s="349"/>
      <c r="Y120" s="349"/>
      <c r="Z120" s="349"/>
      <c r="AA120" s="349"/>
      <c r="AB120" s="349"/>
      <c r="AC120" s="349"/>
      <c r="AD120" s="349"/>
      <c r="AE120" s="349"/>
      <c r="AF120" s="349"/>
      <c r="AG120" s="349"/>
      <c r="AH120" s="349"/>
      <c r="AI120" s="349"/>
      <c r="AJ120" s="349"/>
      <c r="AK120" s="349"/>
    </row>
    <row r="121" spans="1:37" ht="19.5" customHeight="1">
      <c r="A121" s="334"/>
      <c r="B121" s="334"/>
      <c r="C121" s="334"/>
      <c r="D121" s="348"/>
      <c r="E121" s="346"/>
      <c r="F121" s="346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50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</row>
    <row r="122" spans="1:37" ht="19.5" customHeight="1">
      <c r="A122" s="334"/>
      <c r="B122" s="334"/>
      <c r="C122" s="334"/>
      <c r="D122" s="348"/>
      <c r="E122" s="346"/>
      <c r="F122" s="346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50"/>
      <c r="U122" s="349"/>
      <c r="V122" s="349"/>
      <c r="W122" s="349"/>
      <c r="X122" s="349"/>
      <c r="Y122" s="349"/>
      <c r="Z122" s="349"/>
      <c r="AA122" s="349"/>
      <c r="AB122" s="349"/>
      <c r="AC122" s="349"/>
      <c r="AD122" s="349"/>
      <c r="AE122" s="349"/>
      <c r="AF122" s="349"/>
      <c r="AG122" s="349"/>
      <c r="AH122" s="349"/>
      <c r="AI122" s="349"/>
      <c r="AJ122" s="349"/>
      <c r="AK122" s="349"/>
    </row>
    <row r="123" spans="1:37" ht="19.5" customHeight="1">
      <c r="A123" s="334"/>
      <c r="B123" s="334"/>
      <c r="C123" s="334"/>
      <c r="D123" s="348"/>
      <c r="E123" s="346"/>
      <c r="F123" s="346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50"/>
      <c r="U123" s="349"/>
      <c r="V123" s="349"/>
      <c r="W123" s="349"/>
      <c r="X123" s="349"/>
      <c r="Y123" s="349"/>
      <c r="Z123" s="349"/>
      <c r="AA123" s="349"/>
      <c r="AB123" s="349"/>
      <c r="AC123" s="349"/>
      <c r="AD123" s="349"/>
      <c r="AE123" s="349"/>
      <c r="AF123" s="349"/>
      <c r="AG123" s="349"/>
      <c r="AH123" s="349"/>
      <c r="AI123" s="349"/>
      <c r="AJ123" s="349"/>
      <c r="AK123" s="349"/>
    </row>
    <row r="124" spans="1:37" ht="19.5" customHeight="1">
      <c r="A124" s="334"/>
      <c r="B124" s="334"/>
      <c r="C124" s="334"/>
      <c r="D124" s="348"/>
      <c r="E124" s="346"/>
      <c r="F124" s="346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50"/>
      <c r="U124" s="349"/>
      <c r="V124" s="349"/>
      <c r="W124" s="349"/>
      <c r="X124" s="349"/>
      <c r="Y124" s="349"/>
      <c r="Z124" s="349"/>
      <c r="AA124" s="349"/>
      <c r="AB124" s="349"/>
      <c r="AC124" s="349"/>
      <c r="AD124" s="349"/>
      <c r="AE124" s="349"/>
      <c r="AF124" s="349"/>
      <c r="AG124" s="349"/>
      <c r="AH124" s="349"/>
      <c r="AI124" s="349"/>
      <c r="AJ124" s="349"/>
      <c r="AK124" s="349"/>
    </row>
    <row r="125" spans="1:37" ht="19.5" customHeight="1">
      <c r="A125" s="334"/>
      <c r="B125" s="334"/>
      <c r="C125" s="334"/>
      <c r="D125" s="348"/>
      <c r="E125" s="346"/>
      <c r="F125" s="346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50"/>
      <c r="U125" s="349"/>
      <c r="V125" s="349"/>
      <c r="W125" s="349"/>
      <c r="X125" s="349"/>
      <c r="Y125" s="349"/>
      <c r="Z125" s="349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</row>
    <row r="126" spans="1:37" ht="19.5" customHeight="1">
      <c r="A126" s="334"/>
      <c r="B126" s="334"/>
      <c r="C126" s="334"/>
      <c r="D126" s="348"/>
      <c r="E126" s="346"/>
      <c r="F126" s="346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50"/>
      <c r="U126" s="349"/>
      <c r="V126" s="349"/>
      <c r="W126" s="349"/>
      <c r="X126" s="349"/>
      <c r="Y126" s="349"/>
      <c r="Z126" s="349"/>
      <c r="AA126" s="349"/>
      <c r="AB126" s="349"/>
      <c r="AC126" s="349"/>
      <c r="AD126" s="349"/>
      <c r="AE126" s="349"/>
      <c r="AF126" s="349"/>
      <c r="AG126" s="349"/>
      <c r="AH126" s="349"/>
      <c r="AI126" s="349"/>
      <c r="AJ126" s="349"/>
      <c r="AK126" s="349"/>
    </row>
    <row r="127" spans="1:37" ht="19.5" customHeight="1">
      <c r="A127" s="334"/>
      <c r="B127" s="334"/>
      <c r="C127" s="334"/>
      <c r="D127" s="348"/>
      <c r="E127" s="346"/>
      <c r="F127" s="346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50"/>
      <c r="U127" s="349"/>
      <c r="V127" s="349"/>
      <c r="W127" s="349"/>
      <c r="X127" s="349"/>
      <c r="Y127" s="349"/>
      <c r="Z127" s="349"/>
      <c r="AA127" s="349"/>
      <c r="AB127" s="349"/>
      <c r="AC127" s="349"/>
      <c r="AD127" s="349"/>
      <c r="AE127" s="349"/>
      <c r="AF127" s="349"/>
      <c r="AG127" s="349"/>
      <c r="AH127" s="349"/>
      <c r="AI127" s="349"/>
      <c r="AJ127" s="349"/>
      <c r="AK127" s="349"/>
    </row>
    <row r="128" spans="1:37" ht="19.5" customHeight="1">
      <c r="A128" s="334"/>
      <c r="B128" s="334"/>
      <c r="C128" s="334"/>
      <c r="D128" s="348"/>
      <c r="E128" s="346"/>
      <c r="F128" s="346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50"/>
      <c r="U128" s="349"/>
      <c r="V128" s="349"/>
      <c r="W128" s="349"/>
      <c r="X128" s="349"/>
      <c r="Y128" s="349"/>
      <c r="Z128" s="349"/>
      <c r="AA128" s="349"/>
      <c r="AB128" s="349"/>
      <c r="AC128" s="349"/>
      <c r="AD128" s="349"/>
      <c r="AE128" s="349"/>
      <c r="AF128" s="349"/>
      <c r="AG128" s="349"/>
      <c r="AH128" s="349"/>
      <c r="AI128" s="349"/>
      <c r="AJ128" s="349"/>
      <c r="AK128" s="349"/>
    </row>
    <row r="129" spans="1:37" ht="19.5" customHeight="1">
      <c r="A129" s="334"/>
      <c r="B129" s="334"/>
      <c r="C129" s="334"/>
      <c r="D129" s="348"/>
      <c r="E129" s="346"/>
      <c r="F129" s="346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50"/>
      <c r="U129" s="349"/>
      <c r="V129" s="349"/>
      <c r="W129" s="349"/>
      <c r="X129" s="349"/>
      <c r="Y129" s="349"/>
      <c r="Z129" s="349"/>
      <c r="AA129" s="349"/>
      <c r="AB129" s="349"/>
      <c r="AC129" s="349"/>
      <c r="AD129" s="349"/>
      <c r="AE129" s="349"/>
      <c r="AF129" s="349"/>
      <c r="AG129" s="349"/>
      <c r="AH129" s="349"/>
      <c r="AI129" s="349"/>
      <c r="AJ129" s="349"/>
      <c r="AK129" s="349"/>
    </row>
    <row r="130" spans="1:37" ht="19.5" customHeight="1">
      <c r="A130" s="334"/>
      <c r="B130" s="334"/>
      <c r="C130" s="334"/>
      <c r="D130" s="348"/>
      <c r="E130" s="346"/>
      <c r="F130" s="346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50"/>
      <c r="U130" s="349"/>
      <c r="V130" s="349"/>
      <c r="W130" s="349"/>
      <c r="X130" s="349"/>
      <c r="Y130" s="349"/>
      <c r="Z130" s="349"/>
      <c r="AA130" s="349"/>
      <c r="AB130" s="349"/>
      <c r="AC130" s="349"/>
      <c r="AD130" s="349"/>
      <c r="AE130" s="349"/>
      <c r="AF130" s="349"/>
      <c r="AG130" s="349"/>
      <c r="AH130" s="349"/>
      <c r="AI130" s="349"/>
      <c r="AJ130" s="349"/>
      <c r="AK130" s="349"/>
    </row>
    <row r="131" spans="1:37" ht="19.5" customHeight="1">
      <c r="A131" s="334"/>
      <c r="B131" s="334"/>
      <c r="C131" s="334"/>
      <c r="D131" s="348"/>
      <c r="E131" s="346"/>
      <c r="F131" s="346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50"/>
      <c r="U131" s="349"/>
      <c r="V131" s="349"/>
      <c r="W131" s="349"/>
      <c r="X131" s="349"/>
      <c r="Y131" s="349"/>
      <c r="Z131" s="349"/>
      <c r="AA131" s="349"/>
      <c r="AB131" s="349"/>
      <c r="AC131" s="349"/>
      <c r="AD131" s="349"/>
      <c r="AE131" s="349"/>
      <c r="AF131" s="349"/>
      <c r="AG131" s="349"/>
      <c r="AH131" s="349"/>
      <c r="AI131" s="349"/>
      <c r="AJ131" s="349"/>
      <c r="AK131" s="349"/>
    </row>
    <row r="132" spans="1:37" ht="19.5" customHeight="1">
      <c r="A132" s="334"/>
      <c r="B132" s="334"/>
      <c r="C132" s="334"/>
      <c r="D132" s="348"/>
      <c r="E132" s="346"/>
      <c r="F132" s="346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50"/>
      <c r="U132" s="349"/>
      <c r="V132" s="349"/>
      <c r="W132" s="349"/>
      <c r="X132" s="349"/>
      <c r="Y132" s="349"/>
      <c r="Z132" s="349"/>
      <c r="AA132" s="349"/>
      <c r="AB132" s="349"/>
      <c r="AC132" s="349"/>
      <c r="AD132" s="349"/>
      <c r="AE132" s="349"/>
      <c r="AF132" s="349"/>
      <c r="AG132" s="349"/>
      <c r="AH132" s="349"/>
      <c r="AI132" s="349"/>
      <c r="AJ132" s="349"/>
      <c r="AK132" s="349"/>
    </row>
    <row r="133" spans="1:37" ht="19.5" customHeight="1">
      <c r="A133" s="334"/>
      <c r="B133" s="334"/>
      <c r="C133" s="334"/>
      <c r="D133" s="348"/>
      <c r="E133" s="346"/>
      <c r="F133" s="346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50"/>
      <c r="U133" s="349"/>
      <c r="V133" s="349"/>
      <c r="W133" s="349"/>
      <c r="X133" s="349"/>
      <c r="Y133" s="349"/>
      <c r="Z133" s="349"/>
      <c r="AA133" s="349"/>
      <c r="AB133" s="349"/>
      <c r="AC133" s="349"/>
      <c r="AD133" s="349"/>
      <c r="AE133" s="349"/>
      <c r="AF133" s="349"/>
      <c r="AG133" s="349"/>
      <c r="AH133" s="349"/>
      <c r="AI133" s="349"/>
      <c r="AJ133" s="349"/>
      <c r="AK133" s="349"/>
    </row>
    <row r="134" spans="1:37" ht="19.5" customHeight="1">
      <c r="A134" s="334"/>
      <c r="B134" s="334"/>
      <c r="C134" s="334"/>
      <c r="D134" s="348"/>
      <c r="E134" s="346"/>
      <c r="F134" s="346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50"/>
      <c r="U134" s="349"/>
      <c r="V134" s="349"/>
      <c r="W134" s="349"/>
      <c r="X134" s="349"/>
      <c r="Y134" s="349"/>
      <c r="Z134" s="349"/>
      <c r="AA134" s="349"/>
      <c r="AB134" s="349"/>
      <c r="AC134" s="349"/>
      <c r="AD134" s="349"/>
      <c r="AE134" s="349"/>
      <c r="AF134" s="349"/>
      <c r="AG134" s="349"/>
      <c r="AH134" s="349"/>
      <c r="AI134" s="349"/>
      <c r="AJ134" s="349"/>
      <c r="AK134" s="349"/>
    </row>
    <row r="135" spans="1:37" ht="19.5" customHeight="1">
      <c r="A135" s="334"/>
      <c r="B135" s="334"/>
      <c r="C135" s="334"/>
      <c r="D135" s="348"/>
      <c r="E135" s="346"/>
      <c r="F135" s="346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50"/>
      <c r="U135" s="349"/>
      <c r="V135" s="349"/>
      <c r="W135" s="349"/>
      <c r="X135" s="349"/>
      <c r="Y135" s="349"/>
      <c r="Z135" s="349"/>
      <c r="AA135" s="349"/>
      <c r="AB135" s="349"/>
      <c r="AC135" s="349"/>
      <c r="AD135" s="349"/>
      <c r="AE135" s="349"/>
      <c r="AF135" s="349"/>
      <c r="AG135" s="349"/>
      <c r="AH135" s="349"/>
      <c r="AI135" s="349"/>
      <c r="AJ135" s="349"/>
      <c r="AK135" s="349"/>
    </row>
    <row r="136" spans="1:37" ht="19.5" customHeight="1">
      <c r="A136" s="334"/>
      <c r="B136" s="334"/>
      <c r="C136" s="334"/>
      <c r="D136" s="348"/>
      <c r="E136" s="346"/>
      <c r="F136" s="346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50"/>
      <c r="U136" s="349"/>
      <c r="V136" s="349"/>
      <c r="W136" s="349"/>
      <c r="X136" s="349"/>
      <c r="Y136" s="349"/>
      <c r="Z136" s="349"/>
      <c r="AA136" s="349"/>
      <c r="AB136" s="349"/>
      <c r="AC136" s="349"/>
      <c r="AD136" s="349"/>
      <c r="AE136" s="349"/>
      <c r="AF136" s="349"/>
      <c r="AG136" s="349"/>
      <c r="AH136" s="349"/>
      <c r="AI136" s="349"/>
      <c r="AJ136" s="349"/>
      <c r="AK136" s="349"/>
    </row>
    <row r="137" spans="1:37" ht="19.5" customHeight="1">
      <c r="A137" s="334"/>
      <c r="B137" s="334"/>
      <c r="C137" s="334"/>
      <c r="D137" s="348"/>
      <c r="E137" s="346"/>
      <c r="F137" s="346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50"/>
      <c r="U137" s="349"/>
      <c r="V137" s="349"/>
      <c r="W137" s="349"/>
      <c r="X137" s="349"/>
      <c r="Y137" s="349"/>
      <c r="Z137" s="349"/>
      <c r="AA137" s="349"/>
      <c r="AB137" s="349"/>
      <c r="AC137" s="349"/>
      <c r="AD137" s="349"/>
      <c r="AE137" s="349"/>
      <c r="AF137" s="349"/>
      <c r="AG137" s="349"/>
      <c r="AH137" s="349"/>
      <c r="AI137" s="349"/>
      <c r="AJ137" s="349"/>
      <c r="AK137" s="349"/>
    </row>
    <row r="138" spans="1:37" ht="19.5" customHeight="1">
      <c r="A138" s="334"/>
      <c r="B138" s="334"/>
      <c r="C138" s="334"/>
      <c r="D138" s="348"/>
      <c r="E138" s="346"/>
      <c r="F138" s="346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50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  <c r="AK138" s="349"/>
    </row>
    <row r="139" spans="1:37" ht="19.5" customHeight="1">
      <c r="A139" s="334"/>
      <c r="B139" s="334"/>
      <c r="C139" s="334"/>
      <c r="D139" s="348"/>
      <c r="E139" s="346"/>
      <c r="F139" s="346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50"/>
      <c r="U139" s="349"/>
      <c r="V139" s="349"/>
      <c r="W139" s="349"/>
      <c r="X139" s="349"/>
      <c r="Y139" s="349"/>
      <c r="Z139" s="349"/>
      <c r="AA139" s="349"/>
      <c r="AB139" s="349"/>
      <c r="AC139" s="349"/>
      <c r="AD139" s="349"/>
      <c r="AE139" s="349"/>
      <c r="AF139" s="349"/>
      <c r="AG139" s="349"/>
      <c r="AH139" s="349"/>
      <c r="AI139" s="349"/>
      <c r="AJ139" s="349"/>
      <c r="AK139" s="349"/>
    </row>
    <row r="140" spans="1:37" ht="19.5" customHeight="1">
      <c r="A140" s="334"/>
      <c r="B140" s="334"/>
      <c r="C140" s="334"/>
      <c r="D140" s="348"/>
      <c r="E140" s="346"/>
      <c r="F140" s="346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50"/>
      <c r="U140" s="349"/>
      <c r="V140" s="349"/>
      <c r="W140" s="349"/>
      <c r="X140" s="349"/>
      <c r="Y140" s="349"/>
      <c r="Z140" s="349"/>
      <c r="AA140" s="349"/>
      <c r="AB140" s="349"/>
      <c r="AC140" s="349"/>
      <c r="AD140" s="349"/>
      <c r="AE140" s="349"/>
      <c r="AF140" s="349"/>
      <c r="AG140" s="349"/>
      <c r="AH140" s="349"/>
      <c r="AI140" s="349"/>
      <c r="AJ140" s="349"/>
      <c r="AK140" s="349"/>
    </row>
    <row r="141" spans="1:37" ht="19.5" customHeight="1">
      <c r="A141" s="334"/>
      <c r="B141" s="334"/>
      <c r="C141" s="334"/>
      <c r="D141" s="348"/>
      <c r="E141" s="346"/>
      <c r="F141" s="346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50"/>
      <c r="U141" s="349"/>
      <c r="V141" s="349"/>
      <c r="W141" s="349"/>
      <c r="X141" s="349"/>
      <c r="Y141" s="349"/>
      <c r="Z141" s="349"/>
      <c r="AA141" s="349"/>
      <c r="AB141" s="349"/>
      <c r="AC141" s="349"/>
      <c r="AD141" s="349"/>
      <c r="AE141" s="349"/>
      <c r="AF141" s="349"/>
      <c r="AG141" s="349"/>
      <c r="AH141" s="349"/>
      <c r="AI141" s="349"/>
      <c r="AJ141" s="349"/>
      <c r="AK141" s="349"/>
    </row>
    <row r="142" spans="1:37" ht="19.5" customHeight="1">
      <c r="A142" s="334"/>
      <c r="B142" s="334"/>
      <c r="C142" s="334"/>
      <c r="D142" s="348"/>
      <c r="E142" s="346"/>
      <c r="F142" s="346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50"/>
      <c r="U142" s="349"/>
      <c r="V142" s="349"/>
      <c r="W142" s="349"/>
      <c r="X142" s="349"/>
      <c r="Y142" s="349"/>
      <c r="Z142" s="349"/>
      <c r="AA142" s="349"/>
      <c r="AB142" s="349"/>
      <c r="AC142" s="349"/>
      <c r="AD142" s="349"/>
      <c r="AE142" s="349"/>
      <c r="AF142" s="349"/>
      <c r="AG142" s="349"/>
      <c r="AH142" s="349"/>
      <c r="AI142" s="349"/>
      <c r="AJ142" s="349"/>
      <c r="AK142" s="349"/>
    </row>
    <row r="143" spans="1:37" ht="19.5" customHeight="1">
      <c r="A143" s="334"/>
      <c r="B143" s="334"/>
      <c r="C143" s="334"/>
      <c r="D143" s="348"/>
      <c r="E143" s="346"/>
      <c r="F143" s="346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50"/>
      <c r="U143" s="349"/>
      <c r="V143" s="349"/>
      <c r="W143" s="349"/>
      <c r="X143" s="349"/>
      <c r="Y143" s="349"/>
      <c r="Z143" s="349"/>
      <c r="AA143" s="349"/>
      <c r="AB143" s="349"/>
      <c r="AC143" s="349"/>
      <c r="AD143" s="349"/>
      <c r="AE143" s="349"/>
      <c r="AF143" s="349"/>
      <c r="AG143" s="349"/>
      <c r="AH143" s="349"/>
      <c r="AI143" s="349"/>
      <c r="AJ143" s="349"/>
      <c r="AK143" s="349"/>
    </row>
    <row r="144" spans="1:37" ht="19.5" customHeight="1">
      <c r="A144" s="334"/>
      <c r="B144" s="334"/>
      <c r="C144" s="334"/>
      <c r="D144" s="348"/>
      <c r="E144" s="346"/>
      <c r="F144" s="346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50"/>
      <c r="U144" s="349"/>
      <c r="V144" s="349"/>
      <c r="W144" s="349"/>
      <c r="X144" s="349"/>
      <c r="Y144" s="349"/>
      <c r="Z144" s="349"/>
      <c r="AA144" s="349"/>
      <c r="AB144" s="349"/>
      <c r="AC144" s="349"/>
      <c r="AD144" s="349"/>
      <c r="AE144" s="349"/>
      <c r="AF144" s="349"/>
      <c r="AG144" s="349"/>
      <c r="AH144" s="349"/>
      <c r="AI144" s="349"/>
      <c r="AJ144" s="349"/>
      <c r="AK144" s="349"/>
    </row>
    <row r="145" spans="1:37" ht="19.5" customHeight="1">
      <c r="A145" s="334"/>
      <c r="B145" s="334"/>
      <c r="C145" s="334"/>
      <c r="D145" s="348"/>
      <c r="E145" s="346"/>
      <c r="F145" s="346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50"/>
      <c r="U145" s="349"/>
      <c r="V145" s="349"/>
      <c r="W145" s="349"/>
      <c r="X145" s="349"/>
      <c r="Y145" s="349"/>
      <c r="Z145" s="349"/>
      <c r="AA145" s="349"/>
      <c r="AB145" s="349"/>
      <c r="AC145" s="349"/>
      <c r="AD145" s="349"/>
      <c r="AE145" s="349"/>
      <c r="AF145" s="349"/>
      <c r="AG145" s="349"/>
      <c r="AH145" s="349"/>
      <c r="AI145" s="349"/>
      <c r="AJ145" s="349"/>
      <c r="AK145" s="349"/>
    </row>
    <row r="146" spans="1:37" ht="19.5" customHeight="1">
      <c r="A146" s="334"/>
      <c r="B146" s="334"/>
      <c r="C146" s="334"/>
      <c r="D146" s="348"/>
      <c r="E146" s="346"/>
      <c r="F146" s="346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50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</row>
    <row r="147" spans="1:37" ht="19.5" customHeight="1">
      <c r="A147" s="334"/>
      <c r="B147" s="334"/>
      <c r="C147" s="334"/>
      <c r="D147" s="348"/>
      <c r="E147" s="346"/>
      <c r="F147" s="346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50"/>
      <c r="U147" s="349"/>
      <c r="V147" s="349"/>
      <c r="W147" s="349"/>
      <c r="X147" s="349"/>
      <c r="Y147" s="349"/>
      <c r="Z147" s="349"/>
      <c r="AA147" s="349"/>
      <c r="AB147" s="349"/>
      <c r="AC147" s="349"/>
      <c r="AD147" s="349"/>
      <c r="AE147" s="349"/>
      <c r="AF147" s="349"/>
      <c r="AG147" s="349"/>
      <c r="AH147" s="349"/>
      <c r="AI147" s="349"/>
      <c r="AJ147" s="349"/>
      <c r="AK147" s="349"/>
    </row>
    <row r="148" spans="1:37" ht="19.5" customHeight="1">
      <c r="A148" s="334"/>
      <c r="B148" s="334"/>
      <c r="C148" s="334"/>
      <c r="D148" s="348"/>
      <c r="E148" s="346"/>
      <c r="F148" s="346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50"/>
      <c r="U148" s="349"/>
      <c r="V148" s="349"/>
      <c r="W148" s="349"/>
      <c r="X148" s="349"/>
      <c r="Y148" s="349"/>
      <c r="Z148" s="349"/>
      <c r="AA148" s="349"/>
      <c r="AB148" s="349"/>
      <c r="AC148" s="349"/>
      <c r="AD148" s="349"/>
      <c r="AE148" s="349"/>
      <c r="AF148" s="349"/>
      <c r="AG148" s="349"/>
      <c r="AH148" s="349"/>
      <c r="AI148" s="349"/>
      <c r="AJ148" s="349"/>
      <c r="AK148" s="349"/>
    </row>
    <row r="149" spans="1:37" ht="19.5" customHeight="1">
      <c r="A149" s="334"/>
      <c r="B149" s="334"/>
      <c r="C149" s="334"/>
      <c r="D149" s="348"/>
      <c r="E149" s="346"/>
      <c r="F149" s="346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50"/>
      <c r="U149" s="349"/>
      <c r="V149" s="349"/>
      <c r="W149" s="349"/>
      <c r="X149" s="349"/>
      <c r="Y149" s="349"/>
      <c r="Z149" s="349"/>
      <c r="AA149" s="349"/>
      <c r="AB149" s="349"/>
      <c r="AC149" s="349"/>
      <c r="AD149" s="349"/>
      <c r="AE149" s="349"/>
      <c r="AF149" s="349"/>
      <c r="AG149" s="349"/>
      <c r="AH149" s="349"/>
      <c r="AI149" s="349"/>
      <c r="AJ149" s="349"/>
      <c r="AK149" s="349"/>
    </row>
    <row r="150" spans="1:37" ht="19.5" customHeight="1">
      <c r="A150" s="334"/>
      <c r="B150" s="334"/>
      <c r="C150" s="334"/>
      <c r="D150" s="348"/>
      <c r="E150" s="346"/>
      <c r="F150" s="346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50"/>
      <c r="U150" s="349"/>
      <c r="V150" s="349"/>
      <c r="W150" s="349"/>
      <c r="X150" s="349"/>
      <c r="Y150" s="349"/>
      <c r="Z150" s="349"/>
      <c r="AA150" s="349"/>
      <c r="AB150" s="349"/>
      <c r="AC150" s="349"/>
      <c r="AD150" s="349"/>
      <c r="AE150" s="349"/>
      <c r="AF150" s="349"/>
      <c r="AG150" s="349"/>
      <c r="AH150" s="349"/>
      <c r="AI150" s="349"/>
      <c r="AJ150" s="349"/>
      <c r="AK150" s="349"/>
    </row>
    <row r="151" spans="1:37" ht="19.5" customHeight="1">
      <c r="A151" s="334"/>
      <c r="B151" s="334"/>
      <c r="C151" s="334"/>
      <c r="D151" s="348"/>
      <c r="E151" s="346"/>
      <c r="F151" s="346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50"/>
      <c r="U151" s="349"/>
      <c r="V151" s="349"/>
      <c r="W151" s="349"/>
      <c r="X151" s="349"/>
      <c r="Y151" s="349"/>
      <c r="Z151" s="349"/>
      <c r="AA151" s="349"/>
      <c r="AB151" s="349"/>
      <c r="AC151" s="349"/>
      <c r="AD151" s="349"/>
      <c r="AE151" s="349"/>
      <c r="AF151" s="349"/>
      <c r="AG151" s="349"/>
      <c r="AH151" s="349"/>
      <c r="AI151" s="349"/>
      <c r="AJ151" s="349"/>
      <c r="AK151" s="349"/>
    </row>
    <row r="152" spans="1:37" ht="19.5" customHeight="1">
      <c r="A152" s="334"/>
      <c r="B152" s="334"/>
      <c r="C152" s="334"/>
      <c r="D152" s="348"/>
      <c r="E152" s="346"/>
      <c r="F152" s="346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50"/>
      <c r="U152" s="349"/>
      <c r="V152" s="349"/>
      <c r="W152" s="349"/>
      <c r="X152" s="349"/>
      <c r="Y152" s="349"/>
      <c r="Z152" s="349"/>
      <c r="AA152" s="349"/>
      <c r="AB152" s="349"/>
      <c r="AC152" s="349"/>
      <c r="AD152" s="349"/>
      <c r="AE152" s="349"/>
      <c r="AF152" s="349"/>
      <c r="AG152" s="349"/>
      <c r="AH152" s="349"/>
      <c r="AI152" s="349"/>
      <c r="AJ152" s="349"/>
      <c r="AK152" s="349"/>
    </row>
    <row r="153" spans="1:37" ht="19.5" customHeight="1">
      <c r="A153" s="334"/>
      <c r="B153" s="334"/>
      <c r="C153" s="334"/>
      <c r="D153" s="348"/>
      <c r="E153" s="346"/>
      <c r="F153" s="346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50"/>
      <c r="U153" s="349"/>
      <c r="V153" s="349"/>
      <c r="W153" s="349"/>
      <c r="X153" s="349"/>
      <c r="Y153" s="349"/>
      <c r="Z153" s="349"/>
      <c r="AA153" s="349"/>
      <c r="AB153" s="349"/>
      <c r="AC153" s="349"/>
      <c r="AD153" s="349"/>
      <c r="AE153" s="349"/>
      <c r="AF153" s="349"/>
      <c r="AG153" s="349"/>
      <c r="AH153" s="349"/>
      <c r="AI153" s="349"/>
      <c r="AJ153" s="349"/>
      <c r="AK153" s="349"/>
    </row>
    <row r="154" spans="1:37" ht="19.5" customHeight="1">
      <c r="A154" s="334"/>
      <c r="B154" s="334"/>
      <c r="C154" s="334"/>
      <c r="D154" s="348"/>
      <c r="E154" s="346"/>
      <c r="F154" s="346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50"/>
      <c r="U154" s="349"/>
      <c r="V154" s="349"/>
      <c r="W154" s="349"/>
      <c r="X154" s="349"/>
      <c r="Y154" s="349"/>
      <c r="Z154" s="349"/>
      <c r="AA154" s="349"/>
      <c r="AB154" s="349"/>
      <c r="AC154" s="349"/>
      <c r="AD154" s="349"/>
      <c r="AE154" s="349"/>
      <c r="AF154" s="349"/>
      <c r="AG154" s="349"/>
      <c r="AH154" s="349"/>
      <c r="AI154" s="349"/>
      <c r="AJ154" s="349"/>
      <c r="AK154" s="349"/>
    </row>
    <row r="155" spans="1:37" ht="19.5" customHeight="1">
      <c r="A155" s="334"/>
      <c r="B155" s="334"/>
      <c r="C155" s="334"/>
      <c r="D155" s="348"/>
      <c r="E155" s="346"/>
      <c r="F155" s="346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50"/>
      <c r="U155" s="349"/>
      <c r="V155" s="349"/>
      <c r="W155" s="349"/>
      <c r="X155" s="349"/>
      <c r="Y155" s="349"/>
      <c r="Z155" s="349"/>
      <c r="AA155" s="349"/>
      <c r="AB155" s="349"/>
      <c r="AC155" s="349"/>
      <c r="AD155" s="349"/>
      <c r="AE155" s="349"/>
      <c r="AF155" s="349"/>
      <c r="AG155" s="349"/>
      <c r="AH155" s="349"/>
      <c r="AI155" s="349"/>
      <c r="AJ155" s="349"/>
      <c r="AK155" s="349"/>
    </row>
    <row r="156" spans="1:37" ht="19.5" customHeight="1">
      <c r="A156" s="334"/>
      <c r="B156" s="334"/>
      <c r="C156" s="334"/>
      <c r="D156" s="348"/>
      <c r="E156" s="346"/>
      <c r="F156" s="346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50"/>
      <c r="U156" s="349"/>
      <c r="V156" s="349"/>
      <c r="W156" s="349"/>
      <c r="X156" s="349"/>
      <c r="Y156" s="349"/>
      <c r="Z156" s="349"/>
      <c r="AA156" s="349"/>
      <c r="AB156" s="349"/>
      <c r="AC156" s="349"/>
      <c r="AD156" s="349"/>
      <c r="AE156" s="349"/>
      <c r="AF156" s="349"/>
      <c r="AG156" s="349"/>
      <c r="AH156" s="349"/>
      <c r="AI156" s="349"/>
      <c r="AJ156" s="349"/>
      <c r="AK156" s="349"/>
    </row>
    <row r="157" spans="1:37" ht="19.5" customHeight="1">
      <c r="A157" s="334"/>
      <c r="B157" s="334"/>
      <c r="C157" s="334"/>
      <c r="D157" s="348"/>
      <c r="E157" s="346"/>
      <c r="F157" s="346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50"/>
      <c r="U157" s="349"/>
      <c r="V157" s="349"/>
      <c r="W157" s="349"/>
      <c r="X157" s="349"/>
      <c r="Y157" s="349"/>
      <c r="Z157" s="349"/>
      <c r="AA157" s="349"/>
      <c r="AB157" s="349"/>
      <c r="AC157" s="349"/>
      <c r="AD157" s="349"/>
      <c r="AE157" s="349"/>
      <c r="AF157" s="349"/>
      <c r="AG157" s="349"/>
      <c r="AH157" s="349"/>
      <c r="AI157" s="349"/>
      <c r="AJ157" s="349"/>
      <c r="AK157" s="349"/>
    </row>
    <row r="158" spans="1:37" ht="19.5" customHeight="1">
      <c r="A158" s="334"/>
      <c r="B158" s="334"/>
      <c r="C158" s="334"/>
      <c r="D158" s="348"/>
      <c r="E158" s="346"/>
      <c r="F158" s="346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50"/>
      <c r="U158" s="349"/>
      <c r="V158" s="349"/>
      <c r="W158" s="349"/>
      <c r="X158" s="349"/>
      <c r="Y158" s="349"/>
      <c r="Z158" s="349"/>
      <c r="AA158" s="349"/>
      <c r="AB158" s="349"/>
      <c r="AC158" s="349"/>
      <c r="AD158" s="349"/>
      <c r="AE158" s="349"/>
      <c r="AF158" s="349"/>
      <c r="AG158" s="349"/>
      <c r="AH158" s="349"/>
      <c r="AI158" s="349"/>
      <c r="AJ158" s="349"/>
      <c r="AK158" s="349"/>
    </row>
    <row r="159" spans="1:37" ht="19.5" customHeight="1">
      <c r="A159" s="334"/>
      <c r="B159" s="334"/>
      <c r="C159" s="334"/>
      <c r="D159" s="348"/>
      <c r="E159" s="346"/>
      <c r="F159" s="346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50"/>
      <c r="U159" s="349"/>
      <c r="V159" s="349"/>
      <c r="W159" s="349"/>
      <c r="X159" s="349"/>
      <c r="Y159" s="349"/>
      <c r="Z159" s="349"/>
      <c r="AA159" s="349"/>
      <c r="AB159" s="349"/>
      <c r="AC159" s="349"/>
      <c r="AD159" s="349"/>
      <c r="AE159" s="349"/>
      <c r="AF159" s="349"/>
      <c r="AG159" s="349"/>
      <c r="AH159" s="349"/>
      <c r="AI159" s="349"/>
      <c r="AJ159" s="349"/>
      <c r="AK159" s="349"/>
    </row>
    <row r="160" spans="1:37" ht="19.5" customHeight="1">
      <c r="A160" s="334"/>
      <c r="B160" s="334"/>
      <c r="C160" s="334"/>
      <c r="D160" s="348"/>
      <c r="E160" s="346"/>
      <c r="F160" s="346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50"/>
      <c r="U160" s="349"/>
      <c r="V160" s="349"/>
      <c r="W160" s="349"/>
      <c r="X160" s="349"/>
      <c r="Y160" s="349"/>
      <c r="Z160" s="349"/>
      <c r="AA160" s="349"/>
      <c r="AB160" s="349"/>
      <c r="AC160" s="349"/>
      <c r="AD160" s="349"/>
      <c r="AE160" s="349"/>
      <c r="AF160" s="349"/>
      <c r="AG160" s="349"/>
      <c r="AH160" s="349"/>
      <c r="AI160" s="349"/>
      <c r="AJ160" s="349"/>
      <c r="AK160" s="349"/>
    </row>
    <row r="161" spans="1:37" ht="19.5" customHeight="1">
      <c r="A161" s="334"/>
      <c r="B161" s="334"/>
      <c r="C161" s="334"/>
      <c r="D161" s="348"/>
      <c r="E161" s="346"/>
      <c r="F161" s="346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50"/>
      <c r="U161" s="349"/>
      <c r="V161" s="349"/>
      <c r="W161" s="349"/>
      <c r="X161" s="349"/>
      <c r="Y161" s="349"/>
      <c r="Z161" s="349"/>
      <c r="AA161" s="349"/>
      <c r="AB161" s="349"/>
      <c r="AC161" s="349"/>
      <c r="AD161" s="349"/>
      <c r="AE161" s="349"/>
      <c r="AF161" s="349"/>
      <c r="AG161" s="349"/>
      <c r="AH161" s="349"/>
      <c r="AI161" s="349"/>
      <c r="AJ161" s="349"/>
      <c r="AK161" s="349"/>
    </row>
    <row r="162" spans="1:37" ht="19.5" customHeight="1">
      <c r="A162" s="334"/>
      <c r="B162" s="334"/>
      <c r="C162" s="334"/>
      <c r="D162" s="348"/>
      <c r="E162" s="346"/>
      <c r="F162" s="346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50"/>
      <c r="U162" s="349"/>
      <c r="V162" s="349"/>
      <c r="W162" s="349"/>
      <c r="X162" s="349"/>
      <c r="Y162" s="349"/>
      <c r="Z162" s="349"/>
      <c r="AA162" s="349"/>
      <c r="AB162" s="349"/>
      <c r="AC162" s="349"/>
      <c r="AD162" s="349"/>
      <c r="AE162" s="349"/>
      <c r="AF162" s="349"/>
      <c r="AG162" s="349"/>
      <c r="AH162" s="349"/>
      <c r="AI162" s="349"/>
      <c r="AJ162" s="349"/>
      <c r="AK162" s="349"/>
    </row>
    <row r="163" spans="1:37" ht="19.5" customHeight="1">
      <c r="A163" s="334"/>
      <c r="B163" s="334"/>
      <c r="C163" s="334"/>
      <c r="D163" s="348"/>
      <c r="E163" s="346"/>
      <c r="F163" s="346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50"/>
      <c r="U163" s="349"/>
      <c r="V163" s="349"/>
      <c r="W163" s="349"/>
      <c r="X163" s="349"/>
      <c r="Y163" s="349"/>
      <c r="Z163" s="349"/>
      <c r="AA163" s="349"/>
      <c r="AB163" s="349"/>
      <c r="AC163" s="349"/>
      <c r="AD163" s="349"/>
      <c r="AE163" s="349"/>
      <c r="AF163" s="349"/>
      <c r="AG163" s="349"/>
      <c r="AH163" s="349"/>
      <c r="AI163" s="349"/>
      <c r="AJ163" s="349"/>
      <c r="AK163" s="349"/>
    </row>
    <row r="164" spans="1:37" ht="19.5" customHeight="1">
      <c r="A164" s="334"/>
      <c r="B164" s="334"/>
      <c r="C164" s="334"/>
      <c r="D164" s="348"/>
      <c r="E164" s="346"/>
      <c r="F164" s="346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50"/>
      <c r="U164" s="349"/>
      <c r="V164" s="349"/>
      <c r="W164" s="349"/>
      <c r="X164" s="349"/>
      <c r="Y164" s="349"/>
      <c r="Z164" s="349"/>
      <c r="AA164" s="349"/>
      <c r="AB164" s="349"/>
      <c r="AC164" s="349"/>
      <c r="AD164" s="349"/>
      <c r="AE164" s="349"/>
      <c r="AF164" s="349"/>
      <c r="AG164" s="349"/>
      <c r="AH164" s="349"/>
      <c r="AI164" s="349"/>
      <c r="AJ164" s="349"/>
      <c r="AK164" s="349"/>
    </row>
    <row r="165" spans="1:37" ht="19.5" customHeight="1">
      <c r="A165" s="334"/>
      <c r="B165" s="334"/>
      <c r="C165" s="334"/>
      <c r="D165" s="348"/>
      <c r="E165" s="346"/>
      <c r="F165" s="346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50"/>
      <c r="U165" s="349"/>
      <c r="V165" s="349"/>
      <c r="W165" s="349"/>
      <c r="X165" s="349"/>
      <c r="Y165" s="349"/>
      <c r="Z165" s="349"/>
      <c r="AA165" s="349"/>
      <c r="AB165" s="349"/>
      <c r="AC165" s="349"/>
      <c r="AD165" s="349"/>
      <c r="AE165" s="349"/>
      <c r="AF165" s="349"/>
      <c r="AG165" s="349"/>
      <c r="AH165" s="349"/>
      <c r="AI165" s="349"/>
      <c r="AJ165" s="349"/>
      <c r="AK165" s="349"/>
    </row>
    <row r="166" spans="1:37" ht="19.5" customHeight="1">
      <c r="A166" s="334"/>
      <c r="B166" s="334"/>
      <c r="C166" s="334"/>
      <c r="D166" s="348"/>
      <c r="E166" s="346"/>
      <c r="F166" s="346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50"/>
      <c r="U166" s="349"/>
      <c r="V166" s="349"/>
      <c r="W166" s="349"/>
      <c r="X166" s="349"/>
      <c r="Y166" s="349"/>
      <c r="Z166" s="349"/>
      <c r="AA166" s="349"/>
      <c r="AB166" s="349"/>
      <c r="AC166" s="349"/>
      <c r="AD166" s="349"/>
      <c r="AE166" s="349"/>
      <c r="AF166" s="349"/>
      <c r="AG166" s="349"/>
      <c r="AH166" s="349"/>
      <c r="AI166" s="349"/>
      <c r="AJ166" s="349"/>
      <c r="AK166" s="349"/>
    </row>
    <row r="167" spans="1:37" ht="19.5" customHeight="1">
      <c r="A167" s="334"/>
      <c r="B167" s="334"/>
      <c r="C167" s="334"/>
      <c r="D167" s="348"/>
      <c r="E167" s="346"/>
      <c r="F167" s="346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50"/>
      <c r="U167" s="349"/>
      <c r="V167" s="349"/>
      <c r="W167" s="349"/>
      <c r="X167" s="349"/>
      <c r="Y167" s="349"/>
      <c r="Z167" s="349"/>
      <c r="AA167" s="349"/>
      <c r="AB167" s="349"/>
      <c r="AC167" s="349"/>
      <c r="AD167" s="349"/>
      <c r="AE167" s="349"/>
      <c r="AF167" s="349"/>
      <c r="AG167" s="349"/>
      <c r="AH167" s="349"/>
      <c r="AI167" s="349"/>
      <c r="AJ167" s="349"/>
      <c r="AK167" s="349"/>
    </row>
    <row r="168" spans="1:37" ht="19.5" customHeight="1">
      <c r="A168" s="334"/>
      <c r="B168" s="334"/>
      <c r="C168" s="334"/>
      <c r="D168" s="348"/>
      <c r="E168" s="346"/>
      <c r="F168" s="346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50"/>
      <c r="U168" s="349"/>
      <c r="V168" s="349"/>
      <c r="W168" s="349"/>
      <c r="X168" s="349"/>
      <c r="Y168" s="349"/>
      <c r="Z168" s="349"/>
      <c r="AA168" s="349"/>
      <c r="AB168" s="349"/>
      <c r="AC168" s="349"/>
      <c r="AD168" s="349"/>
      <c r="AE168" s="349"/>
      <c r="AF168" s="349"/>
      <c r="AG168" s="349"/>
      <c r="AH168" s="349"/>
      <c r="AI168" s="349"/>
      <c r="AJ168" s="349"/>
      <c r="AK168" s="349"/>
    </row>
    <row r="169" spans="1:37" ht="19.5" customHeight="1">
      <c r="A169" s="334"/>
      <c r="B169" s="334"/>
      <c r="C169" s="334"/>
      <c r="D169" s="348"/>
      <c r="E169" s="346"/>
      <c r="F169" s="346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50"/>
      <c r="U169" s="349"/>
      <c r="V169" s="349"/>
      <c r="W169" s="349"/>
      <c r="X169" s="349"/>
      <c r="Y169" s="349"/>
      <c r="Z169" s="349"/>
      <c r="AA169" s="349"/>
      <c r="AB169" s="349"/>
      <c r="AC169" s="349"/>
      <c r="AD169" s="349"/>
      <c r="AE169" s="349"/>
      <c r="AF169" s="349"/>
      <c r="AG169" s="349"/>
      <c r="AH169" s="349"/>
      <c r="AI169" s="349"/>
      <c r="AJ169" s="349"/>
      <c r="AK169" s="349"/>
    </row>
    <row r="170" spans="1:37" ht="19.5" customHeight="1">
      <c r="A170" s="334"/>
      <c r="B170" s="334"/>
      <c r="C170" s="334"/>
      <c r="D170" s="348"/>
      <c r="E170" s="346"/>
      <c r="F170" s="346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50"/>
      <c r="U170" s="349"/>
      <c r="V170" s="349"/>
      <c r="W170" s="349"/>
      <c r="X170" s="349"/>
      <c r="Y170" s="349"/>
      <c r="Z170" s="349"/>
      <c r="AA170" s="349"/>
      <c r="AB170" s="349"/>
      <c r="AC170" s="349"/>
      <c r="AD170" s="349"/>
      <c r="AE170" s="349"/>
      <c r="AF170" s="349"/>
      <c r="AG170" s="349"/>
      <c r="AH170" s="349"/>
      <c r="AI170" s="349"/>
      <c r="AJ170" s="349"/>
      <c r="AK170" s="349"/>
    </row>
    <row r="171" spans="1:37" ht="19.5" customHeight="1">
      <c r="A171" s="334"/>
      <c r="B171" s="334"/>
      <c r="C171" s="334"/>
      <c r="D171" s="348"/>
      <c r="E171" s="346"/>
      <c r="F171" s="346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50"/>
      <c r="U171" s="349"/>
      <c r="V171" s="349"/>
      <c r="W171" s="349"/>
      <c r="X171" s="349"/>
      <c r="Y171" s="349"/>
      <c r="Z171" s="349"/>
      <c r="AA171" s="349"/>
      <c r="AB171" s="349"/>
      <c r="AC171" s="349"/>
      <c r="AD171" s="349"/>
      <c r="AE171" s="349"/>
      <c r="AF171" s="349"/>
      <c r="AG171" s="349"/>
      <c r="AH171" s="349"/>
      <c r="AI171" s="349"/>
      <c r="AJ171" s="349"/>
      <c r="AK171" s="349"/>
    </row>
    <row r="172" spans="1:37" ht="19.5" customHeight="1">
      <c r="A172" s="334"/>
      <c r="B172" s="334"/>
      <c r="C172" s="334"/>
      <c r="D172" s="348"/>
      <c r="E172" s="346"/>
      <c r="F172" s="346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50"/>
      <c r="U172" s="349"/>
      <c r="V172" s="349"/>
      <c r="W172" s="349"/>
      <c r="X172" s="349"/>
      <c r="Y172" s="349"/>
      <c r="Z172" s="349"/>
      <c r="AA172" s="349"/>
      <c r="AB172" s="349"/>
      <c r="AC172" s="349"/>
      <c r="AD172" s="349"/>
      <c r="AE172" s="349"/>
      <c r="AF172" s="349"/>
      <c r="AG172" s="349"/>
      <c r="AH172" s="349"/>
      <c r="AI172" s="349"/>
      <c r="AJ172" s="349"/>
      <c r="AK172" s="349"/>
    </row>
    <row r="173" spans="1:37" ht="19.5" customHeight="1">
      <c r="A173" s="334"/>
      <c r="B173" s="334"/>
      <c r="C173" s="334"/>
      <c r="D173" s="348"/>
      <c r="E173" s="346"/>
      <c r="F173" s="346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50"/>
      <c r="U173" s="349"/>
      <c r="V173" s="349"/>
      <c r="W173" s="349"/>
      <c r="X173" s="349"/>
      <c r="Y173" s="349"/>
      <c r="Z173" s="349"/>
      <c r="AA173" s="349"/>
      <c r="AB173" s="349"/>
      <c r="AC173" s="349"/>
      <c r="AD173" s="349"/>
      <c r="AE173" s="349"/>
      <c r="AF173" s="349"/>
      <c r="AG173" s="349"/>
      <c r="AH173" s="349"/>
      <c r="AI173" s="349"/>
      <c r="AJ173" s="349"/>
      <c r="AK173" s="349"/>
    </row>
    <row r="174" spans="1:37" ht="19.5" customHeight="1">
      <c r="A174" s="334"/>
      <c r="B174" s="334"/>
      <c r="C174" s="334"/>
      <c r="D174" s="348"/>
      <c r="E174" s="346"/>
      <c r="F174" s="346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50"/>
      <c r="U174" s="349"/>
      <c r="V174" s="349"/>
      <c r="W174" s="349"/>
      <c r="X174" s="349"/>
      <c r="Y174" s="349"/>
      <c r="Z174" s="349"/>
      <c r="AA174" s="349"/>
      <c r="AB174" s="349"/>
      <c r="AC174" s="349"/>
      <c r="AD174" s="349"/>
      <c r="AE174" s="349"/>
      <c r="AF174" s="349"/>
      <c r="AG174" s="349"/>
      <c r="AH174" s="349"/>
      <c r="AI174" s="349"/>
      <c r="AJ174" s="349"/>
      <c r="AK174" s="349"/>
    </row>
    <row r="175" spans="1:37" ht="19.5" customHeight="1">
      <c r="A175" s="334"/>
      <c r="B175" s="334"/>
      <c r="C175" s="334"/>
      <c r="D175" s="348"/>
      <c r="E175" s="346"/>
      <c r="F175" s="346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50"/>
      <c r="U175" s="349"/>
      <c r="V175" s="349"/>
      <c r="W175" s="349"/>
      <c r="X175" s="349"/>
      <c r="Y175" s="349"/>
      <c r="Z175" s="349"/>
      <c r="AA175" s="349"/>
      <c r="AB175" s="349"/>
      <c r="AC175" s="349"/>
      <c r="AD175" s="349"/>
      <c r="AE175" s="349"/>
      <c r="AF175" s="349"/>
      <c r="AG175" s="349"/>
      <c r="AH175" s="349"/>
      <c r="AI175" s="349"/>
      <c r="AJ175" s="349"/>
      <c r="AK175" s="349"/>
    </row>
    <row r="176" spans="1:37" ht="19.5" customHeight="1">
      <c r="A176" s="334"/>
      <c r="B176" s="334"/>
      <c r="C176" s="334"/>
      <c r="D176" s="348"/>
      <c r="E176" s="346"/>
      <c r="F176" s="346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50"/>
      <c r="U176" s="349"/>
      <c r="V176" s="349"/>
      <c r="W176" s="349"/>
      <c r="X176" s="349"/>
      <c r="Y176" s="349"/>
      <c r="Z176" s="349"/>
      <c r="AA176" s="349"/>
      <c r="AB176" s="349"/>
      <c r="AC176" s="349"/>
      <c r="AD176" s="349"/>
      <c r="AE176" s="349"/>
      <c r="AF176" s="349"/>
      <c r="AG176" s="349"/>
      <c r="AH176" s="349"/>
      <c r="AI176" s="349"/>
      <c r="AJ176" s="349"/>
      <c r="AK176" s="349"/>
    </row>
    <row r="177" spans="1:37" ht="19.5" customHeight="1">
      <c r="A177" s="334"/>
      <c r="B177" s="334"/>
      <c r="C177" s="334"/>
      <c r="D177" s="348"/>
      <c r="E177" s="346"/>
      <c r="F177" s="346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50"/>
      <c r="U177" s="349"/>
      <c r="V177" s="349"/>
      <c r="W177" s="349"/>
      <c r="X177" s="349"/>
      <c r="Y177" s="349"/>
      <c r="Z177" s="349"/>
      <c r="AA177" s="349"/>
      <c r="AB177" s="349"/>
      <c r="AC177" s="349"/>
      <c r="AD177" s="349"/>
      <c r="AE177" s="349"/>
      <c r="AF177" s="349"/>
      <c r="AG177" s="349"/>
      <c r="AH177" s="349"/>
      <c r="AI177" s="349"/>
      <c r="AJ177" s="349"/>
      <c r="AK177" s="349"/>
    </row>
    <row r="178" spans="1:37" ht="19.5" customHeight="1">
      <c r="A178" s="334"/>
      <c r="B178" s="334"/>
      <c r="C178" s="334"/>
      <c r="D178" s="348"/>
      <c r="E178" s="346"/>
      <c r="F178" s="346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50"/>
      <c r="U178" s="349"/>
      <c r="V178" s="349"/>
      <c r="W178" s="349"/>
      <c r="X178" s="349"/>
      <c r="Y178" s="349"/>
      <c r="Z178" s="349"/>
      <c r="AA178" s="349"/>
      <c r="AB178" s="349"/>
      <c r="AC178" s="349"/>
      <c r="AD178" s="349"/>
      <c r="AE178" s="349"/>
      <c r="AF178" s="349"/>
      <c r="AG178" s="349"/>
      <c r="AH178" s="349"/>
      <c r="AI178" s="349"/>
      <c r="AJ178" s="349"/>
      <c r="AK178" s="349"/>
    </row>
    <row r="179" spans="1:37" ht="19.5" customHeight="1">
      <c r="A179" s="334"/>
      <c r="B179" s="334"/>
      <c r="C179" s="334"/>
      <c r="D179" s="348"/>
      <c r="E179" s="346"/>
      <c r="F179" s="346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50"/>
      <c r="U179" s="349"/>
      <c r="V179" s="349"/>
      <c r="W179" s="349"/>
      <c r="X179" s="349"/>
      <c r="Y179" s="349"/>
      <c r="Z179" s="349"/>
      <c r="AA179" s="349"/>
      <c r="AB179" s="349"/>
      <c r="AC179" s="349"/>
      <c r="AD179" s="349"/>
      <c r="AE179" s="349"/>
      <c r="AF179" s="349"/>
      <c r="AG179" s="349"/>
      <c r="AH179" s="349"/>
      <c r="AI179" s="349"/>
      <c r="AJ179" s="349"/>
      <c r="AK179" s="349"/>
    </row>
    <row r="180" spans="1:37" ht="19.5" customHeight="1">
      <c r="A180" s="334"/>
      <c r="B180" s="334"/>
      <c r="C180" s="334"/>
      <c r="D180" s="348"/>
      <c r="E180" s="346"/>
      <c r="F180" s="346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50"/>
      <c r="U180" s="349"/>
      <c r="V180" s="349"/>
      <c r="W180" s="349"/>
      <c r="X180" s="349"/>
      <c r="Y180" s="349"/>
      <c r="Z180" s="349"/>
      <c r="AA180" s="349"/>
      <c r="AB180" s="349"/>
      <c r="AC180" s="349"/>
      <c r="AD180" s="349"/>
      <c r="AE180" s="349"/>
      <c r="AF180" s="349"/>
      <c r="AG180" s="349"/>
      <c r="AH180" s="349"/>
      <c r="AI180" s="349"/>
      <c r="AJ180" s="349"/>
      <c r="AK180" s="349"/>
    </row>
    <row r="181" spans="1:37" ht="19.5" customHeight="1">
      <c r="A181" s="334"/>
      <c r="B181" s="334"/>
      <c r="C181" s="334"/>
      <c r="D181" s="348"/>
      <c r="E181" s="346"/>
      <c r="F181" s="346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50"/>
      <c r="U181" s="349"/>
      <c r="V181" s="349"/>
      <c r="W181" s="349"/>
      <c r="X181" s="349"/>
      <c r="Y181" s="349"/>
      <c r="Z181" s="349"/>
      <c r="AA181" s="349"/>
      <c r="AB181" s="349"/>
      <c r="AC181" s="349"/>
      <c r="AD181" s="349"/>
      <c r="AE181" s="349"/>
      <c r="AF181" s="349"/>
      <c r="AG181" s="349"/>
      <c r="AH181" s="349"/>
      <c r="AI181" s="349"/>
      <c r="AJ181" s="349"/>
      <c r="AK181" s="349"/>
    </row>
    <row r="182" spans="1:37" ht="19.5" customHeight="1">
      <c r="A182" s="334"/>
      <c r="B182" s="334"/>
      <c r="C182" s="334"/>
      <c r="D182" s="348"/>
      <c r="E182" s="346"/>
      <c r="F182" s="346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50"/>
      <c r="U182" s="349"/>
      <c r="V182" s="349"/>
      <c r="W182" s="349"/>
      <c r="X182" s="349"/>
      <c r="Y182" s="349"/>
      <c r="Z182" s="349"/>
      <c r="AA182" s="349"/>
      <c r="AB182" s="349"/>
      <c r="AC182" s="349"/>
      <c r="AD182" s="349"/>
      <c r="AE182" s="349"/>
      <c r="AF182" s="349"/>
      <c r="AG182" s="349"/>
      <c r="AH182" s="349"/>
      <c r="AI182" s="349"/>
      <c r="AJ182" s="349"/>
      <c r="AK182" s="349"/>
    </row>
    <row r="183" spans="1:37" ht="19.5" customHeight="1">
      <c r="A183" s="334"/>
      <c r="B183" s="334"/>
      <c r="C183" s="334"/>
      <c r="D183" s="348"/>
      <c r="E183" s="346"/>
      <c r="F183" s="346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50"/>
      <c r="U183" s="349"/>
      <c r="V183" s="349"/>
      <c r="W183" s="349"/>
      <c r="X183" s="349"/>
      <c r="Y183" s="349"/>
      <c r="Z183" s="349"/>
      <c r="AA183" s="349"/>
      <c r="AB183" s="349"/>
      <c r="AC183" s="349"/>
      <c r="AD183" s="349"/>
      <c r="AE183" s="349"/>
      <c r="AF183" s="349"/>
      <c r="AG183" s="349"/>
      <c r="AH183" s="349"/>
      <c r="AI183" s="349"/>
      <c r="AJ183" s="349"/>
      <c r="AK183" s="349"/>
    </row>
    <row r="184" spans="1:37" ht="19.5" customHeight="1">
      <c r="A184" s="334"/>
      <c r="B184" s="334"/>
      <c r="C184" s="334"/>
      <c r="D184" s="348"/>
      <c r="E184" s="346"/>
      <c r="F184" s="346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50"/>
      <c r="U184" s="349"/>
      <c r="V184" s="349"/>
      <c r="W184" s="349"/>
      <c r="X184" s="349"/>
      <c r="Y184" s="349"/>
      <c r="Z184" s="349"/>
      <c r="AA184" s="349"/>
      <c r="AB184" s="349"/>
      <c r="AC184" s="349"/>
      <c r="AD184" s="349"/>
      <c r="AE184" s="349"/>
      <c r="AF184" s="349"/>
      <c r="AG184" s="349"/>
      <c r="AH184" s="349"/>
      <c r="AI184" s="349"/>
      <c r="AJ184" s="349"/>
      <c r="AK184" s="349"/>
    </row>
    <row r="185" spans="1:37" ht="19.5" customHeight="1">
      <c r="A185" s="334"/>
      <c r="B185" s="334"/>
      <c r="C185" s="334"/>
      <c r="D185" s="348"/>
      <c r="E185" s="346"/>
      <c r="F185" s="346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50"/>
      <c r="U185" s="349"/>
      <c r="V185" s="349"/>
      <c r="W185" s="349"/>
      <c r="X185" s="349"/>
      <c r="Y185" s="349"/>
      <c r="Z185" s="349"/>
      <c r="AA185" s="349"/>
      <c r="AB185" s="349"/>
      <c r="AC185" s="349"/>
      <c r="AD185" s="349"/>
      <c r="AE185" s="349"/>
      <c r="AF185" s="349"/>
      <c r="AG185" s="349"/>
      <c r="AH185" s="349"/>
      <c r="AI185" s="349"/>
      <c r="AJ185" s="349"/>
      <c r="AK185" s="349"/>
    </row>
    <row r="186" spans="1:37" ht="19.5" customHeight="1">
      <c r="A186" s="334"/>
      <c r="B186" s="334"/>
      <c r="C186" s="334"/>
      <c r="D186" s="348"/>
      <c r="E186" s="346"/>
      <c r="F186" s="346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50"/>
      <c r="U186" s="349"/>
      <c r="V186" s="349"/>
      <c r="W186" s="349"/>
      <c r="X186" s="349"/>
      <c r="Y186" s="349"/>
      <c r="Z186" s="349"/>
      <c r="AA186" s="349"/>
      <c r="AB186" s="349"/>
      <c r="AC186" s="349"/>
      <c r="AD186" s="349"/>
      <c r="AE186" s="349"/>
      <c r="AF186" s="349"/>
      <c r="AG186" s="349"/>
      <c r="AH186" s="349"/>
      <c r="AI186" s="349"/>
      <c r="AJ186" s="349"/>
      <c r="AK186" s="349"/>
    </row>
    <row r="187" spans="1:37" ht="19.5" customHeight="1">
      <c r="A187" s="334"/>
      <c r="B187" s="334"/>
      <c r="C187" s="334"/>
      <c r="D187" s="348"/>
      <c r="E187" s="346"/>
      <c r="F187" s="346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50"/>
      <c r="U187" s="349"/>
      <c r="V187" s="349"/>
      <c r="W187" s="349"/>
      <c r="X187" s="349"/>
      <c r="Y187" s="349"/>
      <c r="Z187" s="349"/>
      <c r="AA187" s="349"/>
      <c r="AB187" s="349"/>
      <c r="AC187" s="349"/>
      <c r="AD187" s="349"/>
      <c r="AE187" s="349"/>
      <c r="AF187" s="349"/>
      <c r="AG187" s="349"/>
      <c r="AH187" s="349"/>
      <c r="AI187" s="349"/>
      <c r="AJ187" s="349"/>
      <c r="AK187" s="349"/>
    </row>
    <row r="188" spans="1:37" ht="19.5" customHeight="1">
      <c r="A188" s="334"/>
      <c r="B188" s="334"/>
      <c r="C188" s="334"/>
      <c r="D188" s="348"/>
      <c r="E188" s="346"/>
      <c r="F188" s="346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50"/>
      <c r="U188" s="349"/>
      <c r="V188" s="349"/>
      <c r="W188" s="349"/>
      <c r="X188" s="349"/>
      <c r="Y188" s="349"/>
      <c r="Z188" s="349"/>
      <c r="AA188" s="349"/>
      <c r="AB188" s="349"/>
      <c r="AC188" s="349"/>
      <c r="AD188" s="349"/>
      <c r="AE188" s="349"/>
      <c r="AF188" s="349"/>
      <c r="AG188" s="349"/>
      <c r="AH188" s="349"/>
      <c r="AI188" s="349"/>
      <c r="AJ188" s="349"/>
      <c r="AK188" s="349"/>
    </row>
    <row r="189" spans="1:37" ht="19.5" customHeight="1">
      <c r="A189" s="334"/>
      <c r="B189" s="334"/>
      <c r="C189" s="334"/>
      <c r="D189" s="348"/>
      <c r="E189" s="346"/>
      <c r="F189" s="346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50"/>
      <c r="U189" s="349"/>
      <c r="V189" s="349"/>
      <c r="W189" s="349"/>
      <c r="X189" s="349"/>
      <c r="Y189" s="349"/>
      <c r="Z189" s="349"/>
      <c r="AA189" s="349"/>
      <c r="AB189" s="349"/>
      <c r="AC189" s="349"/>
      <c r="AD189" s="349"/>
      <c r="AE189" s="349"/>
      <c r="AF189" s="349"/>
      <c r="AG189" s="349"/>
      <c r="AH189" s="349"/>
      <c r="AI189" s="349"/>
      <c r="AJ189" s="349"/>
      <c r="AK189" s="349"/>
    </row>
    <row r="190" spans="1:37" ht="19.5" customHeight="1">
      <c r="A190" s="334"/>
      <c r="B190" s="334"/>
      <c r="C190" s="334"/>
      <c r="D190" s="348"/>
      <c r="E190" s="346"/>
      <c r="F190" s="346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50"/>
      <c r="U190" s="349"/>
      <c r="V190" s="349"/>
      <c r="W190" s="349"/>
      <c r="X190" s="349"/>
      <c r="Y190" s="349"/>
      <c r="Z190" s="349"/>
      <c r="AA190" s="349"/>
      <c r="AB190" s="349"/>
      <c r="AC190" s="349"/>
      <c r="AD190" s="349"/>
      <c r="AE190" s="349"/>
      <c r="AF190" s="349"/>
      <c r="AG190" s="349"/>
      <c r="AH190" s="349"/>
      <c r="AI190" s="349"/>
      <c r="AJ190" s="349"/>
      <c r="AK190" s="349"/>
    </row>
    <row r="191" spans="1:37" ht="19.5" customHeight="1">
      <c r="A191" s="334"/>
      <c r="B191" s="334"/>
      <c r="C191" s="334"/>
      <c r="D191" s="348"/>
      <c r="E191" s="346"/>
      <c r="F191" s="346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50"/>
      <c r="U191" s="349"/>
      <c r="V191" s="349"/>
      <c r="W191" s="349"/>
      <c r="X191" s="349"/>
      <c r="Y191" s="349"/>
      <c r="Z191" s="349"/>
      <c r="AA191" s="349"/>
      <c r="AB191" s="349"/>
      <c r="AC191" s="349"/>
      <c r="AD191" s="349"/>
      <c r="AE191" s="349"/>
      <c r="AF191" s="349"/>
      <c r="AG191" s="349"/>
      <c r="AH191" s="349"/>
      <c r="AI191" s="349"/>
      <c r="AJ191" s="349"/>
      <c r="AK191" s="349"/>
    </row>
    <row r="192" spans="1:37" ht="19.5" customHeight="1">
      <c r="A192" s="334"/>
      <c r="B192" s="334"/>
      <c r="C192" s="334"/>
      <c r="D192" s="348"/>
      <c r="E192" s="346"/>
      <c r="F192" s="346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50"/>
      <c r="U192" s="349"/>
      <c r="V192" s="349"/>
      <c r="W192" s="349"/>
      <c r="X192" s="349"/>
      <c r="Y192" s="349"/>
      <c r="Z192" s="349"/>
      <c r="AA192" s="349"/>
      <c r="AB192" s="349"/>
      <c r="AC192" s="349"/>
      <c r="AD192" s="349"/>
      <c r="AE192" s="349"/>
      <c r="AF192" s="349"/>
      <c r="AG192" s="349"/>
      <c r="AH192" s="349"/>
      <c r="AI192" s="349"/>
      <c r="AJ192" s="349"/>
      <c r="AK192" s="349"/>
    </row>
    <row r="193" spans="1:37" ht="19.5" customHeight="1">
      <c r="A193" s="334"/>
      <c r="B193" s="334"/>
      <c r="C193" s="334"/>
      <c r="D193" s="348"/>
      <c r="E193" s="346"/>
      <c r="F193" s="346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50"/>
      <c r="U193" s="349"/>
      <c r="V193" s="349"/>
      <c r="W193" s="349"/>
      <c r="X193" s="349"/>
      <c r="Y193" s="349"/>
      <c r="Z193" s="349"/>
      <c r="AA193" s="349"/>
      <c r="AB193" s="349"/>
      <c r="AC193" s="349"/>
      <c r="AD193" s="349"/>
      <c r="AE193" s="349"/>
      <c r="AF193" s="349"/>
      <c r="AG193" s="349"/>
      <c r="AH193" s="349"/>
      <c r="AI193" s="349"/>
      <c r="AJ193" s="349"/>
      <c r="AK193" s="349"/>
    </row>
    <row r="194" spans="1:37" ht="19.5" customHeight="1">
      <c r="A194" s="334"/>
      <c r="B194" s="334"/>
      <c r="C194" s="334"/>
      <c r="D194" s="348"/>
      <c r="E194" s="346"/>
      <c r="F194" s="346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50"/>
      <c r="U194" s="349"/>
      <c r="V194" s="349"/>
      <c r="W194" s="349"/>
      <c r="X194" s="349"/>
      <c r="Y194" s="349"/>
      <c r="Z194" s="349"/>
      <c r="AA194" s="349"/>
      <c r="AB194" s="349"/>
      <c r="AC194" s="349"/>
      <c r="AD194" s="349"/>
      <c r="AE194" s="349"/>
      <c r="AF194" s="349"/>
      <c r="AG194" s="349"/>
      <c r="AH194" s="349"/>
      <c r="AI194" s="349"/>
      <c r="AJ194" s="349"/>
      <c r="AK194" s="349"/>
    </row>
    <row r="195" spans="1:37" ht="19.5" customHeight="1">
      <c r="A195" s="334"/>
      <c r="B195" s="334"/>
      <c r="C195" s="334"/>
      <c r="D195" s="348"/>
      <c r="E195" s="346"/>
      <c r="F195" s="346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50"/>
      <c r="U195" s="349"/>
      <c r="V195" s="349"/>
      <c r="W195" s="349"/>
      <c r="X195" s="349"/>
      <c r="Y195" s="349"/>
      <c r="Z195" s="349"/>
      <c r="AA195" s="349"/>
      <c r="AB195" s="349"/>
      <c r="AC195" s="349"/>
      <c r="AD195" s="349"/>
      <c r="AE195" s="349"/>
      <c r="AF195" s="349"/>
      <c r="AG195" s="349"/>
      <c r="AH195" s="349"/>
      <c r="AI195" s="349"/>
      <c r="AJ195" s="349"/>
      <c r="AK195" s="349"/>
    </row>
    <row r="196" spans="1:37" ht="19.5" customHeight="1">
      <c r="A196" s="334"/>
      <c r="B196" s="334"/>
      <c r="C196" s="334"/>
      <c r="D196" s="348"/>
      <c r="E196" s="346"/>
      <c r="F196" s="346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50"/>
      <c r="U196" s="349"/>
      <c r="V196" s="349"/>
      <c r="W196" s="349"/>
      <c r="X196" s="349"/>
      <c r="Y196" s="349"/>
      <c r="Z196" s="349"/>
      <c r="AA196" s="349"/>
      <c r="AB196" s="349"/>
      <c r="AC196" s="349"/>
      <c r="AD196" s="349"/>
      <c r="AE196" s="349"/>
      <c r="AF196" s="349"/>
      <c r="AG196" s="349"/>
      <c r="AH196" s="349"/>
      <c r="AI196" s="349"/>
      <c r="AJ196" s="349"/>
      <c r="AK196" s="349"/>
    </row>
    <row r="197" spans="1:37" ht="19.5" customHeight="1">
      <c r="A197" s="334"/>
      <c r="B197" s="334"/>
      <c r="C197" s="334"/>
      <c r="D197" s="348"/>
      <c r="E197" s="346"/>
      <c r="F197" s="346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50"/>
      <c r="U197" s="349"/>
      <c r="V197" s="349"/>
      <c r="W197" s="349"/>
      <c r="X197" s="349"/>
      <c r="Y197" s="349"/>
      <c r="Z197" s="349"/>
      <c r="AA197" s="349"/>
      <c r="AB197" s="349"/>
      <c r="AC197" s="349"/>
      <c r="AD197" s="349"/>
      <c r="AE197" s="349"/>
      <c r="AF197" s="349"/>
      <c r="AG197" s="349"/>
      <c r="AH197" s="349"/>
      <c r="AI197" s="349"/>
      <c r="AJ197" s="349"/>
      <c r="AK197" s="349"/>
    </row>
    <row r="198" spans="1:37" ht="19.5" customHeight="1">
      <c r="A198" s="334"/>
      <c r="B198" s="334"/>
      <c r="C198" s="334"/>
      <c r="D198" s="348"/>
      <c r="E198" s="346"/>
      <c r="F198" s="346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50"/>
      <c r="U198" s="349"/>
      <c r="V198" s="349"/>
      <c r="W198" s="349"/>
      <c r="X198" s="349"/>
      <c r="Y198" s="349"/>
      <c r="Z198" s="349"/>
      <c r="AA198" s="349"/>
      <c r="AB198" s="349"/>
      <c r="AC198" s="349"/>
      <c r="AD198" s="349"/>
      <c r="AE198" s="349"/>
      <c r="AF198" s="349"/>
      <c r="AG198" s="349"/>
      <c r="AH198" s="349"/>
      <c r="AI198" s="349"/>
      <c r="AJ198" s="349"/>
      <c r="AK198" s="349"/>
    </row>
    <row r="199" spans="1:37" ht="19.5" customHeight="1">
      <c r="A199" s="334"/>
      <c r="B199" s="334"/>
      <c r="C199" s="334"/>
      <c r="D199" s="348"/>
      <c r="E199" s="346"/>
      <c r="F199" s="346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50"/>
      <c r="U199" s="349"/>
      <c r="V199" s="349"/>
      <c r="W199" s="349"/>
      <c r="X199" s="349"/>
      <c r="Y199" s="349"/>
      <c r="Z199" s="349"/>
      <c r="AA199" s="349"/>
      <c r="AB199" s="349"/>
      <c r="AC199" s="349"/>
      <c r="AD199" s="349"/>
      <c r="AE199" s="349"/>
      <c r="AF199" s="349"/>
      <c r="AG199" s="349"/>
      <c r="AH199" s="349"/>
      <c r="AI199" s="349"/>
      <c r="AJ199" s="349"/>
      <c r="AK199" s="349"/>
    </row>
    <row r="200" spans="1:37" ht="19.5" customHeight="1">
      <c r="A200" s="334"/>
      <c r="B200" s="334"/>
      <c r="C200" s="334"/>
      <c r="D200" s="348"/>
      <c r="E200" s="346"/>
      <c r="F200" s="346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50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</row>
    <row r="201" spans="1:37" ht="19.5" customHeight="1">
      <c r="A201" s="334"/>
      <c r="B201" s="334"/>
      <c r="C201" s="334"/>
      <c r="D201" s="348"/>
      <c r="E201" s="346"/>
      <c r="F201" s="346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50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</row>
    <row r="202" spans="1:37" ht="19.5" customHeight="1">
      <c r="A202" s="334"/>
      <c r="B202" s="334"/>
      <c r="C202" s="334"/>
      <c r="D202" s="348"/>
      <c r="E202" s="346"/>
      <c r="F202" s="346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50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  <c r="AK202" s="349"/>
    </row>
    <row r="203" spans="1:37" ht="19.5" customHeight="1">
      <c r="A203" s="334"/>
      <c r="B203" s="334"/>
      <c r="C203" s="334"/>
      <c r="D203" s="348"/>
      <c r="E203" s="346"/>
      <c r="F203" s="346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50"/>
      <c r="U203" s="349"/>
      <c r="V203" s="349"/>
      <c r="W203" s="349"/>
      <c r="X203" s="349"/>
      <c r="Y203" s="349"/>
      <c r="Z203" s="349"/>
      <c r="AA203" s="349"/>
      <c r="AB203" s="349"/>
      <c r="AC203" s="349"/>
      <c r="AD203" s="349"/>
      <c r="AE203" s="349"/>
      <c r="AF203" s="349"/>
      <c r="AG203" s="349"/>
      <c r="AH203" s="349"/>
      <c r="AI203" s="349"/>
      <c r="AJ203" s="349"/>
      <c r="AK203" s="349"/>
    </row>
    <row r="204" spans="1:37" ht="19.5" customHeight="1">
      <c r="A204" s="334"/>
      <c r="B204" s="334"/>
      <c r="C204" s="334"/>
      <c r="D204" s="348"/>
      <c r="E204" s="346"/>
      <c r="F204" s="346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50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</row>
    <row r="205" spans="1:37" ht="19.5" customHeight="1">
      <c r="A205" s="334"/>
      <c r="B205" s="334"/>
      <c r="C205" s="334"/>
      <c r="D205" s="348"/>
      <c r="E205" s="346"/>
      <c r="F205" s="346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50"/>
      <c r="U205" s="349"/>
      <c r="V205" s="349"/>
      <c r="W205" s="349"/>
      <c r="X205" s="349"/>
      <c r="Y205" s="349"/>
      <c r="Z205" s="349"/>
      <c r="AA205" s="349"/>
      <c r="AB205" s="349"/>
      <c r="AC205" s="349"/>
      <c r="AD205" s="349"/>
      <c r="AE205" s="349"/>
      <c r="AF205" s="349"/>
      <c r="AG205" s="349"/>
      <c r="AH205" s="349"/>
      <c r="AI205" s="349"/>
      <c r="AJ205" s="349"/>
      <c r="AK205" s="349"/>
    </row>
    <row r="206" spans="1:37" ht="19.5" customHeight="1">
      <c r="A206" s="334"/>
      <c r="B206" s="334"/>
      <c r="C206" s="334"/>
      <c r="D206" s="348"/>
      <c r="E206" s="346"/>
      <c r="F206" s="346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50"/>
      <c r="U206" s="349"/>
      <c r="V206" s="349"/>
      <c r="W206" s="349"/>
      <c r="X206" s="349"/>
      <c r="Y206" s="349"/>
      <c r="Z206" s="349"/>
      <c r="AA206" s="349"/>
      <c r="AB206" s="349"/>
      <c r="AC206" s="349"/>
      <c r="AD206" s="349"/>
      <c r="AE206" s="349"/>
      <c r="AF206" s="349"/>
      <c r="AG206" s="349"/>
      <c r="AH206" s="349"/>
      <c r="AI206" s="349"/>
      <c r="AJ206" s="349"/>
      <c r="AK206" s="349"/>
    </row>
    <row r="207" spans="1:37" ht="19.5" customHeight="1">
      <c r="A207" s="334"/>
      <c r="B207" s="334"/>
      <c r="C207" s="334"/>
      <c r="D207" s="348"/>
      <c r="E207" s="346"/>
      <c r="F207" s="346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50"/>
      <c r="U207" s="349"/>
      <c r="V207" s="349"/>
      <c r="W207" s="349"/>
      <c r="X207" s="349"/>
      <c r="Y207" s="349"/>
      <c r="Z207" s="349"/>
      <c r="AA207" s="349"/>
      <c r="AB207" s="349"/>
      <c r="AC207" s="349"/>
      <c r="AD207" s="349"/>
      <c r="AE207" s="349"/>
      <c r="AF207" s="349"/>
      <c r="AG207" s="349"/>
      <c r="AH207" s="349"/>
      <c r="AI207" s="349"/>
      <c r="AJ207" s="349"/>
      <c r="AK207" s="349"/>
    </row>
    <row r="208" spans="1:37" ht="19.5" customHeight="1">
      <c r="A208" s="334"/>
      <c r="B208" s="334"/>
      <c r="C208" s="334"/>
      <c r="D208" s="348"/>
      <c r="E208" s="346"/>
      <c r="F208" s="346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50"/>
      <c r="U208" s="349"/>
      <c r="V208" s="349"/>
      <c r="W208" s="349"/>
      <c r="X208" s="349"/>
      <c r="Y208" s="349"/>
      <c r="Z208" s="349"/>
      <c r="AA208" s="349"/>
      <c r="AB208" s="349"/>
      <c r="AC208" s="349"/>
      <c r="AD208" s="349"/>
      <c r="AE208" s="349"/>
      <c r="AF208" s="349"/>
      <c r="AG208" s="349"/>
      <c r="AH208" s="349"/>
      <c r="AI208" s="349"/>
      <c r="AJ208" s="349"/>
      <c r="AK208" s="349"/>
    </row>
    <row r="209" spans="1:37" ht="19.5" customHeight="1">
      <c r="A209" s="334"/>
      <c r="B209" s="334"/>
      <c r="C209" s="334"/>
      <c r="D209" s="348"/>
      <c r="E209" s="346"/>
      <c r="F209" s="346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50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</row>
    <row r="210" spans="1:37" ht="19.5" customHeight="1">
      <c r="A210" s="334"/>
      <c r="B210" s="334"/>
      <c r="C210" s="334"/>
      <c r="D210" s="348"/>
      <c r="E210" s="346"/>
      <c r="F210" s="346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50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</row>
    <row r="211" spans="1:37" ht="19.5" customHeight="1">
      <c r="A211" s="334"/>
      <c r="B211" s="334"/>
      <c r="C211" s="334"/>
      <c r="D211" s="348"/>
      <c r="E211" s="346"/>
      <c r="F211" s="346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50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</row>
    <row r="212" spans="1:37" ht="19.5" customHeight="1">
      <c r="A212" s="334"/>
      <c r="B212" s="334"/>
      <c r="C212" s="334"/>
      <c r="D212" s="348"/>
      <c r="E212" s="346"/>
      <c r="F212" s="346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50"/>
      <c r="U212" s="349"/>
      <c r="V212" s="349"/>
      <c r="W212" s="349"/>
      <c r="X212" s="349"/>
      <c r="Y212" s="349"/>
      <c r="Z212" s="349"/>
      <c r="AA212" s="349"/>
      <c r="AB212" s="349"/>
      <c r="AC212" s="349"/>
      <c r="AD212" s="349"/>
      <c r="AE212" s="349"/>
      <c r="AF212" s="349"/>
      <c r="AG212" s="349"/>
      <c r="AH212" s="349"/>
      <c r="AI212" s="349"/>
      <c r="AJ212" s="349"/>
      <c r="AK212" s="349"/>
    </row>
    <row r="213" spans="1:37" ht="19.5" customHeight="1">
      <c r="A213" s="334"/>
      <c r="B213" s="334"/>
      <c r="C213" s="334"/>
      <c r="D213" s="348"/>
      <c r="E213" s="346"/>
      <c r="F213" s="346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50"/>
      <c r="U213" s="349"/>
      <c r="V213" s="349"/>
      <c r="W213" s="349"/>
      <c r="X213" s="349"/>
      <c r="Y213" s="349"/>
      <c r="Z213" s="349"/>
      <c r="AA213" s="349"/>
      <c r="AB213" s="349"/>
      <c r="AC213" s="349"/>
      <c r="AD213" s="349"/>
      <c r="AE213" s="349"/>
      <c r="AF213" s="349"/>
      <c r="AG213" s="349"/>
      <c r="AH213" s="349"/>
      <c r="AI213" s="349"/>
      <c r="AJ213" s="349"/>
      <c r="AK213" s="349"/>
    </row>
    <row r="214" spans="1:37" ht="19.5" customHeight="1">
      <c r="A214" s="334"/>
      <c r="B214" s="334"/>
      <c r="C214" s="334"/>
      <c r="D214" s="348"/>
      <c r="E214" s="346"/>
      <c r="F214" s="346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50"/>
      <c r="U214" s="349"/>
      <c r="V214" s="349"/>
      <c r="W214" s="349"/>
      <c r="X214" s="349"/>
      <c r="Y214" s="349"/>
      <c r="Z214" s="349"/>
      <c r="AA214" s="349"/>
      <c r="AB214" s="349"/>
      <c r="AC214" s="349"/>
      <c r="AD214" s="349"/>
      <c r="AE214" s="349"/>
      <c r="AF214" s="349"/>
      <c r="AG214" s="349"/>
      <c r="AH214" s="349"/>
      <c r="AI214" s="349"/>
      <c r="AJ214" s="349"/>
      <c r="AK214" s="349"/>
    </row>
    <row r="215" spans="1:37" ht="19.5" customHeight="1">
      <c r="A215" s="334"/>
      <c r="B215" s="334"/>
      <c r="C215" s="334"/>
      <c r="D215" s="348"/>
      <c r="E215" s="346"/>
      <c r="F215" s="346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50"/>
      <c r="U215" s="349"/>
      <c r="V215" s="349"/>
      <c r="W215" s="349"/>
      <c r="X215" s="349"/>
      <c r="Y215" s="349"/>
      <c r="Z215" s="349"/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</row>
    <row r="216" spans="1:37" ht="19.5" customHeight="1">
      <c r="A216" s="334"/>
      <c r="B216" s="334"/>
      <c r="C216" s="334"/>
      <c r="D216" s="348"/>
      <c r="E216" s="346"/>
      <c r="F216" s="346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50"/>
      <c r="U216" s="349"/>
      <c r="V216" s="349"/>
      <c r="W216" s="349"/>
      <c r="X216" s="349"/>
      <c r="Y216" s="349"/>
      <c r="Z216" s="349"/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</row>
    <row r="217" spans="1:37" ht="19.5" customHeight="1">
      <c r="A217" s="334"/>
      <c r="B217" s="334"/>
      <c r="C217" s="334"/>
      <c r="D217" s="348"/>
      <c r="E217" s="346"/>
      <c r="F217" s="346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50"/>
      <c r="U217" s="349"/>
      <c r="V217" s="349"/>
      <c r="W217" s="349"/>
      <c r="X217" s="349"/>
      <c r="Y217" s="349"/>
      <c r="Z217" s="349"/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</row>
    <row r="218" spans="1:37" ht="19.5" customHeight="1">
      <c r="A218" s="334"/>
      <c r="B218" s="334"/>
      <c r="C218" s="334"/>
      <c r="D218" s="348"/>
      <c r="E218" s="346"/>
      <c r="F218" s="346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50"/>
      <c r="U218" s="349"/>
      <c r="V218" s="349"/>
      <c r="W218" s="349"/>
      <c r="X218" s="349"/>
      <c r="Y218" s="349"/>
      <c r="Z218" s="349"/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</row>
    <row r="219" spans="1:37" ht="19.5" customHeight="1">
      <c r="A219" s="334"/>
      <c r="B219" s="334"/>
      <c r="C219" s="334"/>
      <c r="D219" s="348"/>
      <c r="E219" s="346"/>
      <c r="F219" s="346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50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</row>
    <row r="220" spans="1:37" ht="19.5" customHeight="1">
      <c r="A220" s="334"/>
      <c r="B220" s="334"/>
      <c r="C220" s="334"/>
      <c r="D220" s="348"/>
      <c r="E220" s="346"/>
      <c r="F220" s="346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50"/>
      <c r="U220" s="349"/>
      <c r="V220" s="349"/>
      <c r="W220" s="349"/>
      <c r="X220" s="349"/>
      <c r="Y220" s="349"/>
      <c r="Z220" s="349"/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</row>
    <row r="221" spans="1:37" ht="19.5" customHeight="1">
      <c r="A221" s="334"/>
      <c r="B221" s="334"/>
      <c r="C221" s="334"/>
      <c r="D221" s="348"/>
      <c r="E221" s="346"/>
      <c r="F221" s="346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50"/>
      <c r="U221" s="349"/>
      <c r="V221" s="349"/>
      <c r="W221" s="349"/>
      <c r="X221" s="349"/>
      <c r="Y221" s="349"/>
      <c r="Z221" s="349"/>
      <c r="AA221" s="349"/>
      <c r="AB221" s="349"/>
      <c r="AC221" s="349"/>
      <c r="AD221" s="349"/>
      <c r="AE221" s="349"/>
      <c r="AF221" s="349"/>
      <c r="AG221" s="349"/>
      <c r="AH221" s="349"/>
      <c r="AI221" s="349"/>
      <c r="AJ221" s="349"/>
      <c r="AK221" s="349"/>
    </row>
    <row r="222" spans="1:37" ht="19.5" customHeight="1">
      <c r="A222" s="334"/>
      <c r="B222" s="334"/>
      <c r="C222" s="334"/>
      <c r="D222" s="348"/>
      <c r="E222" s="346"/>
      <c r="F222" s="346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50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/>
      <c r="AF222" s="349"/>
      <c r="AG222" s="349"/>
      <c r="AH222" s="349"/>
      <c r="AI222" s="349"/>
      <c r="AJ222" s="349"/>
      <c r="AK222" s="349"/>
    </row>
    <row r="223" spans="1:37" ht="19.5" customHeight="1">
      <c r="A223" s="334"/>
      <c r="B223" s="334"/>
      <c r="C223" s="334"/>
      <c r="D223" s="348"/>
      <c r="E223" s="346"/>
      <c r="F223" s="346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50"/>
      <c r="U223" s="34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  <c r="AK223" s="349"/>
    </row>
    <row r="224" spans="1:37" ht="19.5" customHeight="1">
      <c r="A224" s="334"/>
      <c r="B224" s="334"/>
      <c r="C224" s="334"/>
      <c r="D224" s="348"/>
      <c r="E224" s="346"/>
      <c r="F224" s="346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50"/>
      <c r="U224" s="349"/>
      <c r="V224" s="349"/>
      <c r="W224" s="349"/>
      <c r="X224" s="349"/>
      <c r="Y224" s="349"/>
      <c r="Z224" s="349"/>
      <c r="AA224" s="349"/>
      <c r="AB224" s="349"/>
      <c r="AC224" s="349"/>
      <c r="AD224" s="349"/>
      <c r="AE224" s="349"/>
      <c r="AF224" s="349"/>
      <c r="AG224" s="349"/>
      <c r="AH224" s="349"/>
      <c r="AI224" s="349"/>
      <c r="AJ224" s="349"/>
      <c r="AK224" s="349"/>
    </row>
    <row r="225" spans="1:37" ht="19.5" customHeight="1">
      <c r="A225" s="334"/>
      <c r="B225" s="334"/>
      <c r="C225" s="334"/>
      <c r="D225" s="348"/>
      <c r="E225" s="346"/>
      <c r="F225" s="346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50"/>
      <c r="U225" s="349"/>
      <c r="V225" s="349"/>
      <c r="W225" s="349"/>
      <c r="X225" s="349"/>
      <c r="Y225" s="349"/>
      <c r="Z225" s="349"/>
      <c r="AA225" s="349"/>
      <c r="AB225" s="349"/>
      <c r="AC225" s="349"/>
      <c r="AD225" s="349"/>
      <c r="AE225" s="349"/>
      <c r="AF225" s="349"/>
      <c r="AG225" s="349"/>
      <c r="AH225" s="349"/>
      <c r="AI225" s="349"/>
      <c r="AJ225" s="349"/>
      <c r="AK225" s="349"/>
    </row>
    <row r="226" spans="1:37" ht="19.5" customHeight="1">
      <c r="A226" s="334"/>
      <c r="B226" s="334"/>
      <c r="C226" s="334"/>
      <c r="D226" s="348"/>
      <c r="E226" s="346"/>
      <c r="F226" s="346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50"/>
      <c r="U226" s="349"/>
      <c r="V226" s="349"/>
      <c r="W226" s="349"/>
      <c r="X226" s="349"/>
      <c r="Y226" s="349"/>
      <c r="Z226" s="349"/>
      <c r="AA226" s="349"/>
      <c r="AB226" s="349"/>
      <c r="AC226" s="349"/>
      <c r="AD226" s="349"/>
      <c r="AE226" s="349"/>
      <c r="AF226" s="349"/>
      <c r="AG226" s="349"/>
      <c r="AH226" s="349"/>
      <c r="AI226" s="349"/>
      <c r="AJ226" s="349"/>
      <c r="AK226" s="349"/>
    </row>
    <row r="227" spans="1:37" ht="19.5" customHeight="1">
      <c r="A227" s="334"/>
      <c r="B227" s="334"/>
      <c r="C227" s="334"/>
      <c r="D227" s="348"/>
      <c r="E227" s="346"/>
      <c r="F227" s="346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50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</row>
    <row r="228" spans="1:37" ht="19.5" customHeight="1">
      <c r="A228" s="334"/>
      <c r="B228" s="334"/>
      <c r="C228" s="334"/>
      <c r="D228" s="348"/>
      <c r="E228" s="346"/>
      <c r="F228" s="346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50"/>
      <c r="U228" s="349"/>
      <c r="V228" s="349"/>
      <c r="W228" s="349"/>
      <c r="X228" s="349"/>
      <c r="Y228" s="349"/>
      <c r="Z228" s="349"/>
      <c r="AA228" s="349"/>
      <c r="AB228" s="349"/>
      <c r="AC228" s="349"/>
      <c r="AD228" s="349"/>
      <c r="AE228" s="349"/>
      <c r="AF228" s="349"/>
      <c r="AG228" s="349"/>
      <c r="AH228" s="349"/>
      <c r="AI228" s="349"/>
      <c r="AJ228" s="349"/>
      <c r="AK228" s="349"/>
    </row>
    <row r="229" spans="1:37" ht="19.5" customHeight="1">
      <c r="A229" s="334"/>
      <c r="B229" s="334"/>
      <c r="C229" s="334"/>
      <c r="D229" s="348"/>
      <c r="E229" s="346"/>
      <c r="F229" s="346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50"/>
      <c r="U229" s="349"/>
      <c r="V229" s="349"/>
      <c r="W229" s="349"/>
      <c r="X229" s="349"/>
      <c r="Y229" s="349"/>
      <c r="Z229" s="349"/>
      <c r="AA229" s="349"/>
      <c r="AB229" s="349"/>
      <c r="AC229" s="349"/>
      <c r="AD229" s="349"/>
      <c r="AE229" s="349"/>
      <c r="AF229" s="349"/>
      <c r="AG229" s="349"/>
      <c r="AH229" s="349"/>
      <c r="AI229" s="349"/>
      <c r="AJ229" s="349"/>
      <c r="AK229" s="349"/>
    </row>
    <row r="230" spans="1:37" ht="19.5" customHeight="1">
      <c r="A230" s="334"/>
      <c r="B230" s="334"/>
      <c r="C230" s="334"/>
      <c r="D230" s="348"/>
      <c r="E230" s="346"/>
      <c r="F230" s="346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50"/>
      <c r="U230" s="349"/>
      <c r="V230" s="349"/>
      <c r="W230" s="349"/>
      <c r="X230" s="349"/>
      <c r="Y230" s="349"/>
      <c r="Z230" s="349"/>
      <c r="AA230" s="349"/>
      <c r="AB230" s="349"/>
      <c r="AC230" s="349"/>
      <c r="AD230" s="349"/>
      <c r="AE230" s="349"/>
      <c r="AF230" s="349"/>
      <c r="AG230" s="349"/>
      <c r="AH230" s="349"/>
      <c r="AI230" s="349"/>
      <c r="AJ230" s="349"/>
      <c r="AK230" s="349"/>
    </row>
    <row r="231" spans="1:37" ht="19.5" customHeight="1">
      <c r="A231" s="334"/>
      <c r="B231" s="334"/>
      <c r="C231" s="334"/>
      <c r="D231" s="348"/>
      <c r="E231" s="346"/>
      <c r="F231" s="346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50"/>
      <c r="U231" s="349"/>
      <c r="V231" s="349"/>
      <c r="W231" s="349"/>
      <c r="X231" s="349"/>
      <c r="Y231" s="349"/>
      <c r="Z231" s="349"/>
      <c r="AA231" s="349"/>
      <c r="AB231" s="349"/>
      <c r="AC231" s="349"/>
      <c r="AD231" s="349"/>
      <c r="AE231" s="349"/>
      <c r="AF231" s="349"/>
      <c r="AG231" s="349"/>
      <c r="AH231" s="349"/>
      <c r="AI231" s="349"/>
      <c r="AJ231" s="349"/>
      <c r="AK231" s="349"/>
    </row>
    <row r="232" spans="1:37" ht="19.5" customHeight="1">
      <c r="A232" s="351"/>
      <c r="B232" s="334"/>
      <c r="C232" s="334"/>
      <c r="D232" s="348"/>
      <c r="E232" s="346"/>
      <c r="F232" s="346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50"/>
      <c r="U232" s="349"/>
      <c r="V232" s="349"/>
      <c r="W232" s="349"/>
      <c r="X232" s="349"/>
      <c r="Y232" s="349"/>
      <c r="Z232" s="349"/>
      <c r="AA232" s="349"/>
      <c r="AB232" s="349"/>
      <c r="AC232" s="349"/>
      <c r="AD232" s="349"/>
      <c r="AE232" s="349"/>
      <c r="AF232" s="349"/>
      <c r="AG232" s="349"/>
      <c r="AH232" s="349"/>
      <c r="AI232" s="349"/>
      <c r="AJ232" s="349"/>
      <c r="AK232" s="349"/>
    </row>
    <row r="233" spans="1:37" ht="19.5" customHeight="1">
      <c r="A233" s="352"/>
      <c r="B233" s="334"/>
      <c r="C233" s="334"/>
      <c r="D233" s="348"/>
      <c r="E233" s="346"/>
      <c r="F233" s="346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50"/>
      <c r="U233" s="349"/>
      <c r="V233" s="349"/>
      <c r="W233" s="349"/>
      <c r="X233" s="349"/>
      <c r="Y233" s="349"/>
      <c r="Z233" s="349"/>
      <c r="AA233" s="349"/>
      <c r="AB233" s="349"/>
      <c r="AC233" s="349"/>
      <c r="AD233" s="349"/>
      <c r="AE233" s="349"/>
      <c r="AF233" s="349"/>
      <c r="AG233" s="349"/>
      <c r="AH233" s="349"/>
      <c r="AI233" s="349"/>
      <c r="AJ233" s="349"/>
      <c r="AK233" s="349"/>
    </row>
    <row r="234" spans="1:37" ht="19.5" customHeight="1">
      <c r="A234" s="352"/>
      <c r="B234" s="334"/>
      <c r="C234" s="334"/>
      <c r="D234" s="348"/>
      <c r="E234" s="346"/>
      <c r="F234" s="346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50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</row>
    <row r="235" spans="1:37" ht="19.5" customHeight="1">
      <c r="A235" s="352"/>
      <c r="B235" s="334"/>
      <c r="C235" s="334"/>
      <c r="D235" s="348"/>
      <c r="E235" s="346"/>
      <c r="F235" s="346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50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</row>
    <row r="236" spans="1:37" ht="19.5" customHeight="1">
      <c r="A236" s="352"/>
      <c r="B236" s="334"/>
      <c r="C236" s="334"/>
      <c r="D236" s="348"/>
      <c r="E236" s="346"/>
      <c r="F236" s="346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50"/>
      <c r="U236" s="349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</row>
    <row r="237" spans="1:37" ht="19.5" customHeight="1">
      <c r="A237" s="352"/>
      <c r="B237" s="334"/>
      <c r="C237" s="334"/>
      <c r="D237" s="348"/>
      <c r="E237" s="346"/>
      <c r="F237" s="346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50"/>
      <c r="U237" s="349"/>
      <c r="V237" s="349"/>
      <c r="W237" s="349"/>
      <c r="X237" s="349"/>
      <c r="Y237" s="349"/>
      <c r="Z237" s="349"/>
      <c r="AA237" s="349"/>
      <c r="AB237" s="349"/>
      <c r="AC237" s="349"/>
      <c r="AD237" s="349"/>
      <c r="AE237" s="349"/>
      <c r="AF237" s="349"/>
      <c r="AG237" s="349"/>
      <c r="AH237" s="349"/>
      <c r="AI237" s="349"/>
      <c r="AJ237" s="349"/>
      <c r="AK237" s="349"/>
    </row>
    <row r="238" spans="1:37" ht="19.5" customHeight="1">
      <c r="A238" s="352"/>
      <c r="B238" s="334"/>
      <c r="C238" s="334"/>
      <c r="D238" s="348"/>
      <c r="E238" s="346"/>
      <c r="F238" s="346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50"/>
      <c r="U238" s="349"/>
      <c r="V238" s="349"/>
      <c r="W238" s="349"/>
      <c r="X238" s="349"/>
      <c r="Y238" s="349"/>
      <c r="Z238" s="349"/>
      <c r="AA238" s="349"/>
      <c r="AB238" s="349"/>
      <c r="AC238" s="349"/>
      <c r="AD238" s="349"/>
      <c r="AE238" s="349"/>
      <c r="AF238" s="349"/>
      <c r="AG238" s="349"/>
      <c r="AH238" s="349"/>
      <c r="AI238" s="349"/>
      <c r="AJ238" s="349"/>
      <c r="AK238" s="349"/>
    </row>
    <row r="239" spans="1:37" ht="19.5" customHeight="1">
      <c r="A239" s="352"/>
      <c r="B239" s="334"/>
      <c r="C239" s="334"/>
      <c r="D239" s="348"/>
      <c r="E239" s="346"/>
      <c r="F239" s="346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50"/>
      <c r="U239" s="349"/>
      <c r="V239" s="349"/>
      <c r="W239" s="349"/>
      <c r="X239" s="349"/>
      <c r="Y239" s="349"/>
      <c r="Z239" s="349"/>
      <c r="AA239" s="349"/>
      <c r="AB239" s="349"/>
      <c r="AC239" s="349"/>
      <c r="AD239" s="349"/>
      <c r="AE239" s="349"/>
      <c r="AF239" s="349"/>
      <c r="AG239" s="349"/>
      <c r="AH239" s="349"/>
      <c r="AI239" s="349"/>
      <c r="AJ239" s="349"/>
      <c r="AK239" s="349"/>
    </row>
    <row r="240" spans="1:37" ht="19.5" customHeight="1">
      <c r="A240" s="352"/>
      <c r="B240" s="334"/>
      <c r="C240" s="334"/>
      <c r="D240" s="348"/>
      <c r="E240" s="346"/>
      <c r="F240" s="346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50"/>
      <c r="U240" s="349"/>
      <c r="V240" s="349"/>
      <c r="W240" s="349"/>
      <c r="X240" s="349"/>
      <c r="Y240" s="349"/>
      <c r="Z240" s="349"/>
      <c r="AA240" s="349"/>
      <c r="AB240" s="349"/>
      <c r="AC240" s="349"/>
      <c r="AD240" s="349"/>
      <c r="AE240" s="349"/>
      <c r="AF240" s="349"/>
      <c r="AG240" s="349"/>
      <c r="AH240" s="349"/>
      <c r="AI240" s="349"/>
      <c r="AJ240" s="349"/>
      <c r="AK240" s="349"/>
    </row>
    <row r="241" spans="1:37" ht="19.5" customHeight="1">
      <c r="A241" s="352"/>
      <c r="B241" s="334"/>
      <c r="C241" s="334"/>
      <c r="D241" s="348"/>
      <c r="E241" s="346"/>
      <c r="F241" s="346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50"/>
      <c r="U241" s="349"/>
      <c r="V241" s="349"/>
      <c r="W241" s="349"/>
      <c r="X241" s="349"/>
      <c r="Y241" s="349"/>
      <c r="Z241" s="349"/>
      <c r="AA241" s="349"/>
      <c r="AB241" s="349"/>
      <c r="AC241" s="349"/>
      <c r="AD241" s="349"/>
      <c r="AE241" s="349"/>
      <c r="AF241" s="349"/>
      <c r="AG241" s="349"/>
      <c r="AH241" s="349"/>
      <c r="AI241" s="349"/>
      <c r="AJ241" s="349"/>
      <c r="AK241" s="349"/>
    </row>
    <row r="242" spans="1:37" ht="19.5" customHeight="1">
      <c r="A242" s="352"/>
      <c r="B242" s="334"/>
      <c r="C242" s="334"/>
      <c r="D242" s="348"/>
      <c r="E242" s="346"/>
      <c r="F242" s="346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50"/>
      <c r="U242" s="349"/>
      <c r="V242" s="349"/>
      <c r="W242" s="349"/>
      <c r="X242" s="349"/>
      <c r="Y242" s="349"/>
      <c r="Z242" s="349"/>
      <c r="AA242" s="349"/>
      <c r="AB242" s="349"/>
      <c r="AC242" s="349"/>
      <c r="AD242" s="349"/>
      <c r="AE242" s="349"/>
      <c r="AF242" s="349"/>
      <c r="AG242" s="349"/>
      <c r="AH242" s="349"/>
      <c r="AI242" s="349"/>
      <c r="AJ242" s="349"/>
      <c r="AK242" s="349"/>
    </row>
    <row r="243" spans="1:37" ht="19.5" customHeight="1">
      <c r="A243" s="352"/>
      <c r="B243" s="334"/>
      <c r="C243" s="334"/>
      <c r="D243" s="348"/>
      <c r="E243" s="346"/>
      <c r="F243" s="346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50"/>
      <c r="U243" s="349"/>
      <c r="V243" s="349"/>
      <c r="W243" s="349"/>
      <c r="X243" s="349"/>
      <c r="Y243" s="349"/>
      <c r="Z243" s="349"/>
      <c r="AA243" s="349"/>
      <c r="AB243" s="349"/>
      <c r="AC243" s="349"/>
      <c r="AD243" s="349"/>
      <c r="AE243" s="349"/>
      <c r="AF243" s="349"/>
      <c r="AG243" s="349"/>
      <c r="AH243" s="349"/>
      <c r="AI243" s="349"/>
      <c r="AJ243" s="349"/>
      <c r="AK243" s="349"/>
    </row>
    <row r="244" spans="1:37" ht="19.5" customHeight="1">
      <c r="A244" s="352"/>
      <c r="B244" s="334"/>
      <c r="C244" s="334"/>
      <c r="D244" s="348"/>
      <c r="E244" s="346"/>
      <c r="F244" s="346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50"/>
      <c r="U244" s="349"/>
      <c r="V244" s="349"/>
      <c r="W244" s="349"/>
      <c r="X244" s="349"/>
      <c r="Y244" s="349"/>
      <c r="Z244" s="349"/>
      <c r="AA244" s="349"/>
      <c r="AB244" s="349"/>
      <c r="AC244" s="349"/>
      <c r="AD244" s="349"/>
      <c r="AE244" s="349"/>
      <c r="AF244" s="349"/>
      <c r="AG244" s="349"/>
      <c r="AH244" s="349"/>
      <c r="AI244" s="349"/>
      <c r="AJ244" s="349"/>
      <c r="AK244" s="349"/>
    </row>
    <row r="245" spans="1:37" ht="19.5" customHeight="1">
      <c r="A245" s="352"/>
      <c r="B245" s="334"/>
      <c r="C245" s="334"/>
      <c r="D245" s="348"/>
      <c r="E245" s="346"/>
      <c r="F245" s="346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50"/>
      <c r="U245" s="349"/>
      <c r="V245" s="349"/>
      <c r="W245" s="349"/>
      <c r="X245" s="349"/>
      <c r="Y245" s="349"/>
      <c r="Z245" s="349"/>
      <c r="AA245" s="349"/>
      <c r="AB245" s="349"/>
      <c r="AC245" s="349"/>
      <c r="AD245" s="349"/>
      <c r="AE245" s="349"/>
      <c r="AF245" s="349"/>
      <c r="AG245" s="349"/>
      <c r="AH245" s="349"/>
      <c r="AI245" s="349"/>
      <c r="AJ245" s="349"/>
      <c r="AK245" s="349"/>
    </row>
    <row r="246" spans="1:37" ht="19.5" customHeight="1">
      <c r="A246" s="352"/>
      <c r="B246" s="334"/>
      <c r="C246" s="334"/>
      <c r="D246" s="348"/>
      <c r="E246" s="346"/>
      <c r="F246" s="346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50"/>
      <c r="U246" s="349"/>
      <c r="V246" s="349"/>
      <c r="W246" s="349"/>
      <c r="X246" s="349"/>
      <c r="Y246" s="349"/>
      <c r="Z246" s="349"/>
      <c r="AA246" s="349"/>
      <c r="AB246" s="349"/>
      <c r="AC246" s="349"/>
      <c r="AD246" s="349"/>
      <c r="AE246" s="349"/>
      <c r="AF246" s="349"/>
      <c r="AG246" s="349"/>
      <c r="AH246" s="349"/>
      <c r="AI246" s="349"/>
      <c r="AJ246" s="349"/>
      <c r="AK246" s="349"/>
    </row>
    <row r="247" spans="1:37" ht="19.5" customHeight="1">
      <c r="A247" s="352"/>
      <c r="B247" s="334"/>
      <c r="C247" s="334"/>
      <c r="D247" s="348"/>
      <c r="E247" s="346"/>
      <c r="F247" s="346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50"/>
      <c r="U247" s="349"/>
      <c r="V247" s="349"/>
      <c r="W247" s="349"/>
      <c r="X247" s="349"/>
      <c r="Y247" s="349"/>
      <c r="Z247" s="349"/>
      <c r="AA247" s="349"/>
      <c r="AB247" s="349"/>
      <c r="AC247" s="349"/>
      <c r="AD247" s="349"/>
      <c r="AE247" s="349"/>
      <c r="AF247" s="349"/>
      <c r="AG247" s="349"/>
      <c r="AH247" s="349"/>
      <c r="AI247" s="349"/>
      <c r="AJ247" s="349"/>
      <c r="AK247" s="349"/>
    </row>
    <row r="248" spans="1:37" ht="19.5" customHeight="1">
      <c r="A248" s="352"/>
      <c r="B248" s="334"/>
      <c r="C248" s="334"/>
      <c r="D248" s="348"/>
      <c r="E248" s="346"/>
      <c r="F248" s="346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50"/>
      <c r="U248" s="349"/>
      <c r="V248" s="349"/>
      <c r="W248" s="349"/>
      <c r="X248" s="349"/>
      <c r="Y248" s="349"/>
      <c r="Z248" s="349"/>
      <c r="AA248" s="349"/>
      <c r="AB248" s="349"/>
      <c r="AC248" s="349"/>
      <c r="AD248" s="349"/>
      <c r="AE248" s="349"/>
      <c r="AF248" s="349"/>
      <c r="AG248" s="349"/>
      <c r="AH248" s="349"/>
      <c r="AI248" s="349"/>
      <c r="AJ248" s="349"/>
      <c r="AK248" s="349"/>
    </row>
    <row r="249" spans="1:37" ht="19.5" customHeight="1">
      <c r="A249" s="352"/>
      <c r="B249" s="334"/>
      <c r="C249" s="334"/>
      <c r="D249" s="348"/>
      <c r="E249" s="346"/>
      <c r="F249" s="346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50"/>
      <c r="U249" s="349"/>
      <c r="V249" s="349"/>
      <c r="W249" s="349"/>
      <c r="X249" s="349"/>
      <c r="Y249" s="349"/>
      <c r="Z249" s="349"/>
      <c r="AA249" s="349"/>
      <c r="AB249" s="349"/>
      <c r="AC249" s="349"/>
      <c r="AD249" s="349"/>
      <c r="AE249" s="349"/>
      <c r="AF249" s="349"/>
      <c r="AG249" s="349"/>
      <c r="AH249" s="349"/>
      <c r="AI249" s="349"/>
      <c r="AJ249" s="349"/>
      <c r="AK249" s="349"/>
    </row>
    <row r="250" spans="1:37" ht="19.5" customHeight="1">
      <c r="A250" s="352"/>
      <c r="B250" s="334"/>
      <c r="C250" s="334"/>
      <c r="D250" s="348"/>
      <c r="E250" s="346"/>
      <c r="F250" s="346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50"/>
      <c r="U250" s="349"/>
      <c r="V250" s="349"/>
      <c r="W250" s="349"/>
      <c r="X250" s="349"/>
      <c r="Y250" s="349"/>
      <c r="Z250" s="349"/>
      <c r="AA250" s="349"/>
      <c r="AB250" s="349"/>
      <c r="AC250" s="349"/>
      <c r="AD250" s="349"/>
      <c r="AE250" s="349"/>
      <c r="AF250" s="349"/>
      <c r="AG250" s="349"/>
      <c r="AH250" s="349"/>
      <c r="AI250" s="349"/>
      <c r="AJ250" s="349"/>
      <c r="AK250" s="349"/>
    </row>
    <row r="251" spans="1:37" ht="19.5" customHeight="1">
      <c r="A251" s="352"/>
      <c r="B251" s="334"/>
      <c r="C251" s="334"/>
      <c r="D251" s="348"/>
      <c r="E251" s="346"/>
      <c r="F251" s="346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50"/>
      <c r="U251" s="349"/>
      <c r="V251" s="349"/>
      <c r="W251" s="349"/>
      <c r="X251" s="349"/>
      <c r="Y251" s="349"/>
      <c r="Z251" s="349"/>
      <c r="AA251" s="349"/>
      <c r="AB251" s="349"/>
      <c r="AC251" s="349"/>
      <c r="AD251" s="349"/>
      <c r="AE251" s="349"/>
      <c r="AF251" s="349"/>
      <c r="AG251" s="349"/>
      <c r="AH251" s="349"/>
      <c r="AI251" s="349"/>
      <c r="AJ251" s="349"/>
      <c r="AK251" s="349"/>
    </row>
    <row r="252" spans="1:37" ht="19.5" customHeight="1">
      <c r="A252" s="352"/>
      <c r="B252" s="334"/>
      <c r="C252" s="334"/>
      <c r="D252" s="348"/>
      <c r="E252" s="346"/>
      <c r="F252" s="346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50"/>
      <c r="U252" s="349"/>
      <c r="V252" s="349"/>
      <c r="W252" s="349"/>
      <c r="X252" s="349"/>
      <c r="Y252" s="349"/>
      <c r="Z252" s="349"/>
      <c r="AA252" s="349"/>
      <c r="AB252" s="349"/>
      <c r="AC252" s="349"/>
      <c r="AD252" s="349"/>
      <c r="AE252" s="349"/>
      <c r="AF252" s="349"/>
      <c r="AG252" s="349"/>
      <c r="AH252" s="349"/>
      <c r="AI252" s="349"/>
      <c r="AJ252" s="349"/>
      <c r="AK252" s="349"/>
    </row>
    <row r="253" spans="1:37" ht="19.5" customHeight="1">
      <c r="A253" s="352"/>
      <c r="B253" s="334"/>
      <c r="C253" s="334"/>
      <c r="D253" s="348"/>
      <c r="E253" s="346"/>
      <c r="F253" s="346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50"/>
      <c r="U253" s="349"/>
      <c r="V253" s="349"/>
      <c r="W253" s="349"/>
      <c r="X253" s="349"/>
      <c r="Y253" s="349"/>
      <c r="Z253" s="349"/>
      <c r="AA253" s="349"/>
      <c r="AB253" s="349"/>
      <c r="AC253" s="349"/>
      <c r="AD253" s="349"/>
      <c r="AE253" s="349"/>
      <c r="AF253" s="349"/>
      <c r="AG253" s="349"/>
      <c r="AH253" s="349"/>
      <c r="AI253" s="349"/>
      <c r="AJ253" s="349"/>
      <c r="AK253" s="349"/>
    </row>
    <row r="254" spans="1:37" ht="19.5" customHeight="1">
      <c r="A254" s="352"/>
      <c r="B254" s="334"/>
      <c r="C254" s="334"/>
      <c r="D254" s="348"/>
      <c r="E254" s="346"/>
      <c r="F254" s="346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50"/>
      <c r="U254" s="349"/>
      <c r="V254" s="349"/>
      <c r="W254" s="349"/>
      <c r="X254" s="349"/>
      <c r="Y254" s="349"/>
      <c r="Z254" s="349"/>
      <c r="AA254" s="349"/>
      <c r="AB254" s="349"/>
      <c r="AC254" s="349"/>
      <c r="AD254" s="349"/>
      <c r="AE254" s="349"/>
      <c r="AF254" s="349"/>
      <c r="AG254" s="349"/>
      <c r="AH254" s="349"/>
      <c r="AI254" s="349"/>
      <c r="AJ254" s="349"/>
      <c r="AK254" s="349"/>
    </row>
    <row r="255" spans="1:37" ht="19.5" customHeight="1">
      <c r="A255" s="352"/>
      <c r="B255" s="334"/>
      <c r="C255" s="334"/>
      <c r="D255" s="348"/>
      <c r="E255" s="346"/>
      <c r="F255" s="346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50"/>
      <c r="U255" s="349"/>
      <c r="V255" s="349"/>
      <c r="W255" s="349"/>
      <c r="X255" s="349"/>
      <c r="Y255" s="349"/>
      <c r="Z255" s="349"/>
      <c r="AA255" s="349"/>
      <c r="AB255" s="349"/>
      <c r="AC255" s="349"/>
      <c r="AD255" s="349"/>
      <c r="AE255" s="349"/>
      <c r="AF255" s="349"/>
      <c r="AG255" s="349"/>
      <c r="AH255" s="349"/>
      <c r="AI255" s="349"/>
      <c r="AJ255" s="349"/>
      <c r="AK255" s="349"/>
    </row>
    <row r="256" spans="1:37" ht="19.5" customHeight="1">
      <c r="A256" s="352"/>
      <c r="B256" s="334"/>
      <c r="C256" s="334"/>
      <c r="D256" s="348"/>
      <c r="E256" s="346"/>
      <c r="F256" s="346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50"/>
      <c r="U256" s="349"/>
      <c r="V256" s="349"/>
      <c r="W256" s="349"/>
      <c r="X256" s="349"/>
      <c r="Y256" s="349"/>
      <c r="Z256" s="349"/>
      <c r="AA256" s="349"/>
      <c r="AB256" s="349"/>
      <c r="AC256" s="349"/>
      <c r="AD256" s="349"/>
      <c r="AE256" s="349"/>
      <c r="AF256" s="349"/>
      <c r="AG256" s="349"/>
      <c r="AH256" s="349"/>
      <c r="AI256" s="349"/>
      <c r="AJ256" s="349"/>
      <c r="AK256" s="349"/>
    </row>
    <row r="257" spans="1:37" ht="19.5" customHeight="1">
      <c r="A257" s="352"/>
      <c r="B257" s="334"/>
      <c r="C257" s="334"/>
      <c r="D257" s="348"/>
      <c r="E257" s="346"/>
      <c r="F257" s="346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50"/>
      <c r="U257" s="349"/>
      <c r="V257" s="349"/>
      <c r="W257" s="349"/>
      <c r="X257" s="349"/>
      <c r="Y257" s="349"/>
      <c r="Z257" s="349"/>
      <c r="AA257" s="349"/>
      <c r="AB257" s="349"/>
      <c r="AC257" s="349"/>
      <c r="AD257" s="349"/>
      <c r="AE257" s="349"/>
      <c r="AF257" s="349"/>
      <c r="AG257" s="349"/>
      <c r="AH257" s="349"/>
      <c r="AI257" s="349"/>
      <c r="AJ257" s="349"/>
      <c r="AK257" s="349"/>
    </row>
    <row r="258" spans="1:37" ht="19.5" customHeight="1">
      <c r="A258" s="352"/>
      <c r="B258" s="334"/>
      <c r="C258" s="334"/>
      <c r="D258" s="348"/>
      <c r="E258" s="346"/>
      <c r="F258" s="346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50"/>
      <c r="U258" s="349"/>
      <c r="V258" s="349"/>
      <c r="W258" s="349"/>
      <c r="X258" s="349"/>
      <c r="Y258" s="349"/>
      <c r="Z258" s="349"/>
      <c r="AA258" s="349"/>
      <c r="AB258" s="349"/>
      <c r="AC258" s="349"/>
      <c r="AD258" s="349"/>
      <c r="AE258" s="349"/>
      <c r="AF258" s="349"/>
      <c r="AG258" s="349"/>
      <c r="AH258" s="349"/>
      <c r="AI258" s="349"/>
      <c r="AJ258" s="349"/>
      <c r="AK258" s="349"/>
    </row>
    <row r="259" spans="1:37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</row>
    <row r="536" spans="1:37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</row>
    <row r="537" spans="1: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</row>
    <row r="538" spans="1:37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</row>
    <row r="539" spans="1:37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</row>
    <row r="540" spans="1:37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</row>
    <row r="541" spans="1:37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</row>
    <row r="542" spans="1:37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</row>
    <row r="543" spans="1:37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</row>
    <row r="544" spans="1:37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</row>
    <row r="545" spans="1:37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</row>
    <row r="546" spans="1:37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</row>
    <row r="547" spans="1:3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</row>
    <row r="548" spans="1:37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</row>
    <row r="549" spans="1:37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</row>
    <row r="550" spans="1:37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</row>
    <row r="551" spans="1:37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</row>
    <row r="552" spans="1:37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</row>
    <row r="553" spans="1:37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</row>
    <row r="554" spans="1:37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</row>
    <row r="555" spans="1:37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</row>
    <row r="556" spans="1:37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</row>
    <row r="557" spans="1:3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</row>
    <row r="558" spans="1:37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</row>
    <row r="559" spans="1:37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</row>
    <row r="560" spans="1:37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</row>
    <row r="561" spans="1:37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</row>
    <row r="562" spans="1:37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</row>
    <row r="563" spans="1:37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</row>
    <row r="564" spans="1:37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</row>
    <row r="565" spans="1:37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</row>
    <row r="566" spans="1:37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</row>
    <row r="567" spans="1:3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</row>
    <row r="568" spans="1:37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</row>
    <row r="569" spans="1:37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</row>
    <row r="570" spans="1:37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</row>
    <row r="571" spans="1:37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</row>
    <row r="572" spans="1:37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</row>
    <row r="573" spans="1:37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</row>
    <row r="574" spans="1:37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</row>
    <row r="575" spans="1:37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</row>
    <row r="576" spans="1:37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</row>
    <row r="577" spans="1:3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</row>
    <row r="578" spans="1:37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</row>
    <row r="579" spans="1:37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</row>
    <row r="580" spans="1:37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</row>
    <row r="581" spans="1:37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</row>
    <row r="582" spans="1:37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</row>
    <row r="583" spans="1:37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</row>
    <row r="584" spans="1:37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</row>
    <row r="585" spans="1:37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</row>
    <row r="586" spans="1:37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</row>
    <row r="587" spans="1:3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</row>
    <row r="588" spans="1:37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</row>
    <row r="589" spans="1:37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</row>
    <row r="590" spans="1:37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</row>
    <row r="591" spans="1:37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</row>
    <row r="592" spans="1:37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</row>
    <row r="593" spans="1:37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</row>
    <row r="594" spans="1:37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</row>
    <row r="595" spans="1:37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</row>
    <row r="596" spans="1:37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</row>
    <row r="597" spans="1:3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</row>
    <row r="598" spans="1:37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</row>
    <row r="599" spans="1:37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</row>
    <row r="600" spans="1:37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</row>
    <row r="601" spans="1:37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</row>
    <row r="602" spans="1:37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</row>
    <row r="603" spans="1:37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</row>
    <row r="604" spans="1:37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</row>
    <row r="605" spans="1:37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</row>
    <row r="606" spans="1:37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</row>
    <row r="607" spans="1:3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</row>
    <row r="608" spans="1:37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</row>
    <row r="609" spans="1:37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</row>
    <row r="610" spans="1:37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</row>
    <row r="611" spans="1:37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</row>
    <row r="612" spans="1:37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</row>
    <row r="613" spans="1:37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</row>
    <row r="614" spans="1:37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</row>
    <row r="615" spans="1:37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</row>
    <row r="616" spans="1:37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</row>
    <row r="617" spans="1:3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</row>
    <row r="618" spans="1:37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</row>
    <row r="619" spans="1:37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</row>
    <row r="620" spans="1:37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</row>
    <row r="621" spans="1:37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</row>
    <row r="622" spans="1:37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</row>
    <row r="623" spans="1:37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</row>
    <row r="624" spans="1:37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</row>
    <row r="625" spans="1:37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</row>
    <row r="626" spans="1:37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</row>
    <row r="627" spans="1:3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</row>
    <row r="628" spans="1:37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</row>
    <row r="629" spans="1:37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</row>
    <row r="630" spans="1:37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</row>
    <row r="631" spans="1:37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</row>
    <row r="632" spans="1:37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</row>
    <row r="633" spans="1:37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</row>
    <row r="634" spans="1:37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</row>
    <row r="635" spans="1:37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</row>
    <row r="636" spans="1:37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</row>
    <row r="637" spans="1: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</row>
    <row r="638" spans="1:37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</row>
    <row r="639" spans="1:37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</row>
    <row r="640" spans="1:37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</row>
    <row r="641" spans="1:37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</row>
    <row r="642" spans="1:37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</row>
    <row r="643" spans="1:37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</row>
    <row r="644" spans="1:37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</row>
    <row r="645" spans="1:37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</row>
    <row r="646" spans="1:37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</row>
    <row r="647" spans="1:3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</row>
    <row r="648" spans="1:37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</row>
    <row r="649" spans="1:37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</row>
    <row r="650" spans="1:37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</row>
    <row r="651" spans="1:37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</row>
    <row r="652" spans="1:37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</row>
    <row r="653" spans="1:37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</row>
    <row r="654" spans="1:37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</row>
    <row r="655" spans="1:37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</row>
    <row r="656" spans="1:37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</row>
    <row r="657" spans="1:3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</row>
    <row r="658" spans="1:37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</row>
    <row r="659" spans="1:37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</row>
    <row r="660" spans="1:37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</row>
    <row r="661" spans="1:37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</row>
    <row r="662" spans="1:37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</row>
    <row r="663" spans="1:37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</row>
    <row r="664" spans="1:37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</row>
    <row r="665" spans="1:37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</row>
    <row r="666" spans="1:37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</row>
    <row r="667" spans="1:3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</row>
    <row r="668" spans="1:37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</row>
    <row r="669" spans="1:37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</row>
    <row r="670" spans="1:37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</row>
    <row r="671" spans="1:37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</row>
    <row r="672" spans="1:37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</row>
    <row r="673" spans="1:37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</row>
    <row r="674" spans="1:37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</row>
    <row r="675" spans="1:37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</row>
    <row r="676" spans="1:37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</row>
    <row r="677" spans="1:3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</row>
    <row r="678" spans="1:37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</row>
    <row r="679" spans="1:37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</row>
    <row r="680" spans="1:37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</row>
    <row r="681" spans="1:37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</row>
    <row r="682" spans="1:37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</row>
    <row r="683" spans="1:37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</row>
    <row r="684" spans="1:37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</row>
    <row r="685" spans="1:37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</row>
    <row r="686" spans="1:37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</row>
    <row r="687" spans="1:3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</row>
    <row r="688" spans="1:37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</row>
    <row r="689" spans="1:37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</row>
    <row r="690" spans="1:37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</row>
    <row r="691" spans="1:37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</row>
    <row r="692" spans="1:37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</row>
    <row r="693" spans="1:37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</row>
    <row r="694" spans="1:37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</row>
    <row r="695" spans="1:37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</row>
    <row r="696" spans="1:37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</row>
    <row r="697" spans="1:3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</row>
    <row r="698" spans="1:37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</row>
    <row r="699" spans="1:37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</row>
    <row r="700" spans="1:37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</row>
    <row r="701" spans="1:37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</row>
    <row r="702" spans="1:37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</row>
    <row r="703" spans="1:37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</row>
    <row r="704" spans="1:37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</row>
    <row r="705" spans="1:37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</row>
    <row r="706" spans="1:37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</row>
    <row r="707" spans="1:3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</row>
    <row r="708" spans="1:37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</row>
    <row r="709" spans="1:37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</row>
    <row r="710" spans="1:37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</row>
    <row r="711" spans="1:37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</row>
    <row r="712" spans="1:37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</row>
    <row r="713" spans="1:37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</row>
    <row r="714" spans="1:37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</row>
    <row r="715" spans="1:37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</row>
    <row r="716" spans="1:37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</row>
    <row r="717" spans="1:3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</row>
    <row r="718" spans="1:37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</row>
    <row r="719" spans="1:37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</row>
    <row r="720" spans="1:37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</row>
    <row r="721" spans="1:37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</row>
    <row r="722" spans="1:37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</row>
    <row r="723" spans="1:37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</row>
    <row r="724" spans="1:37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</row>
    <row r="725" spans="1:37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</row>
    <row r="726" spans="1:37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</row>
    <row r="727" spans="1:3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</row>
    <row r="728" spans="1:37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</row>
    <row r="729" spans="1:37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</row>
    <row r="730" spans="1:37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</row>
    <row r="731" spans="1:37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</row>
    <row r="732" spans="1:37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</row>
    <row r="733" spans="1:37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</row>
    <row r="734" spans="1:37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</row>
    <row r="735" spans="1:37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</row>
    <row r="736" spans="1:37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</row>
    <row r="737" spans="1: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</row>
    <row r="738" spans="1:37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</row>
    <row r="739" spans="1:37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</row>
    <row r="740" spans="1:37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</row>
    <row r="741" spans="1:37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</row>
    <row r="742" spans="1:37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</row>
    <row r="743" spans="1:37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</row>
    <row r="744" spans="1:37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</row>
    <row r="745" spans="1:37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</row>
    <row r="746" spans="1:37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</row>
    <row r="747" spans="1:3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</row>
    <row r="748" spans="1:37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</row>
    <row r="749" spans="1:37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</row>
    <row r="750" spans="1:37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</row>
    <row r="751" spans="1:37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</row>
    <row r="752" spans="1:37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</row>
    <row r="753" spans="1:37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</row>
    <row r="754" spans="1:37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</row>
    <row r="755" spans="1:37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</row>
    <row r="756" spans="1:37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</row>
    <row r="757" spans="1:3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</row>
    <row r="758" spans="1:37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</row>
    <row r="759" spans="1:37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</row>
    <row r="760" spans="1:37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</row>
    <row r="761" spans="1:37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</row>
    <row r="762" spans="1:37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</row>
    <row r="763" spans="1:37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</row>
    <row r="764" spans="1:37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</row>
    <row r="765" spans="1:37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</row>
    <row r="766" spans="1:37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</row>
    <row r="767" spans="1:3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</row>
    <row r="768" spans="1:37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</row>
    <row r="769" spans="1:37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</row>
    <row r="770" spans="1:37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</row>
    <row r="771" spans="1:37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</row>
    <row r="772" spans="1:37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</row>
    <row r="773" spans="1:37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</row>
    <row r="774" spans="1:37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</row>
    <row r="775" spans="1:37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</row>
    <row r="776" spans="1:37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</row>
    <row r="777" spans="1:3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</row>
    <row r="778" spans="1:37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</row>
    <row r="779" spans="1:37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</row>
    <row r="780" spans="1:37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</row>
    <row r="781" spans="1:37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</row>
    <row r="782" spans="1:37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</row>
    <row r="783" spans="1:37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</row>
    <row r="784" spans="1:37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</row>
    <row r="785" spans="1:37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</row>
    <row r="786" spans="1:37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</row>
    <row r="787" spans="1:3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</row>
    <row r="788" spans="1:37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</row>
    <row r="789" spans="1:37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</row>
    <row r="790" spans="1:37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</row>
    <row r="791" spans="1:37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</row>
    <row r="792" spans="1:37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</row>
    <row r="793" spans="1:37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</row>
    <row r="794" spans="1:37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</row>
    <row r="795" spans="1:37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</row>
    <row r="796" spans="1:37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</row>
    <row r="797" spans="1:3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</row>
    <row r="798" spans="1:37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</row>
    <row r="799" spans="1:37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</row>
    <row r="800" spans="1:37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</row>
    <row r="801" spans="1:37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</row>
    <row r="802" spans="1:37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</row>
    <row r="803" spans="1:37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</row>
    <row r="804" spans="1:37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</row>
    <row r="805" spans="1:37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</row>
    <row r="806" spans="1:37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</row>
    <row r="807" spans="1:3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</row>
    <row r="808" spans="1:37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</row>
    <row r="809" spans="1:37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</row>
    <row r="810" spans="1:37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</row>
    <row r="811" spans="1:37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</row>
    <row r="812" spans="1:37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</row>
    <row r="813" spans="1:37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</row>
    <row r="814" spans="1:37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</row>
    <row r="815" spans="1:37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</row>
    <row r="816" spans="1:37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</row>
    <row r="817" spans="1:3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</row>
    <row r="818" spans="1:37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</row>
    <row r="819" spans="1:37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</row>
    <row r="820" spans="1:37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</row>
    <row r="821" spans="1:37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</row>
    <row r="822" spans="1:37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</row>
    <row r="823" spans="1:37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</row>
    <row r="824" spans="1:37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</row>
    <row r="825" spans="1:37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</row>
    <row r="826" spans="1:37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</row>
    <row r="827" spans="1:3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</row>
    <row r="828" spans="1:37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</row>
    <row r="829" spans="1:37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</row>
    <row r="830" spans="1:37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</row>
    <row r="831" spans="1:37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</row>
    <row r="832" spans="1:37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</row>
    <row r="833" spans="1:37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</row>
    <row r="834" spans="1:37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</row>
    <row r="835" spans="1:37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</row>
    <row r="836" spans="1:37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</row>
    <row r="837" spans="1: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</row>
    <row r="838" spans="1:37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</row>
    <row r="839" spans="1:37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</row>
    <row r="840" spans="1:37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</row>
    <row r="841" spans="1:37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</row>
    <row r="842" spans="1:37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</row>
    <row r="843" spans="1:37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</row>
    <row r="844" spans="1:37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</row>
    <row r="845" spans="1:37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</row>
    <row r="846" spans="1:37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</row>
    <row r="847" spans="1:3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</row>
    <row r="848" spans="1:37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</row>
    <row r="849" spans="1:37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</row>
    <row r="850" spans="1:37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</row>
    <row r="851" spans="1:37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</row>
    <row r="852" spans="1:37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</row>
    <row r="853" spans="1:37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</row>
    <row r="854" spans="1:37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</row>
    <row r="855" spans="1:37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</row>
    <row r="856" spans="1:37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</row>
    <row r="857" spans="1:3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</row>
    <row r="858" spans="1:37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</row>
    <row r="859" spans="1:37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</row>
    <row r="860" spans="1:37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</row>
    <row r="861" spans="1:37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</row>
    <row r="862" spans="1:37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</row>
    <row r="863" spans="1:37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</row>
    <row r="864" spans="1:37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</row>
    <row r="865" spans="1:37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</row>
    <row r="866" spans="1:37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</row>
    <row r="867" spans="1:3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</row>
    <row r="868" spans="1:37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</row>
    <row r="869" spans="1:37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</row>
    <row r="870" spans="1:37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</row>
    <row r="871" spans="1:37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</row>
    <row r="872" spans="1:37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</row>
    <row r="873" spans="1:37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</row>
    <row r="874" spans="1:37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</row>
    <row r="875" spans="1:37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</row>
    <row r="876" spans="1:37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</row>
    <row r="877" spans="1:3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</row>
    <row r="878" spans="1:37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</row>
    <row r="879" spans="1:37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</row>
    <row r="880" spans="1:37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</row>
    <row r="881" spans="1:37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</row>
    <row r="882" spans="1:37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</row>
    <row r="883" spans="1:37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</row>
    <row r="884" spans="1:37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</row>
    <row r="885" spans="1:37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</row>
    <row r="886" spans="1:37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</row>
    <row r="887" spans="1:3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</row>
    <row r="888" spans="1:37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</row>
    <row r="889" spans="1:37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</row>
    <row r="890" spans="1:37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</row>
    <row r="891" spans="1:37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</row>
    <row r="892" spans="1:37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</row>
    <row r="893" spans="1:37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</row>
    <row r="894" spans="1:37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</row>
    <row r="895" spans="1:37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</row>
    <row r="896" spans="1:37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</row>
    <row r="897" spans="1:3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</row>
    <row r="898" spans="1:37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</row>
    <row r="899" spans="1:37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</row>
    <row r="900" spans="1:37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</row>
    <row r="901" spans="1:37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</row>
    <row r="902" spans="1:37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</row>
    <row r="903" spans="1:37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</row>
    <row r="904" spans="1:37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</row>
    <row r="905" spans="1:37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</row>
    <row r="906" spans="1:37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</row>
    <row r="907" spans="1:3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</row>
    <row r="908" spans="1:37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</row>
    <row r="909" spans="1:37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</row>
    <row r="910" spans="1:37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</row>
    <row r="911" spans="1:37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</row>
    <row r="912" spans="1:37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</row>
    <row r="913" spans="1:37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</row>
    <row r="914" spans="1:37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</row>
    <row r="915" spans="1:37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</row>
    <row r="916" spans="1:37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</row>
    <row r="917" spans="1:3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</row>
    <row r="918" spans="1:37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</row>
    <row r="919" spans="1:37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</row>
    <row r="920" spans="1:37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</row>
    <row r="921" spans="1:37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</row>
    <row r="922" spans="1:37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</row>
    <row r="923" spans="1:37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</row>
    <row r="924" spans="1:37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</row>
    <row r="925" spans="1:37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</row>
    <row r="926" spans="1:37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</row>
    <row r="927" spans="1:3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</row>
    <row r="928" spans="1:37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</row>
    <row r="929" spans="1:37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</row>
    <row r="930" spans="1:37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</row>
    <row r="931" spans="1:37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</row>
    <row r="932" spans="1:37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</row>
    <row r="933" spans="1:37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</row>
    <row r="934" spans="1:37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</row>
    <row r="935" spans="1:37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</row>
    <row r="936" spans="1:37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</row>
    <row r="937" spans="1: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</row>
    <row r="938" spans="1:37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</row>
    <row r="939" spans="1:37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</row>
    <row r="940" spans="1:37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</row>
    <row r="941" spans="1:37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</row>
    <row r="942" spans="1:37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</row>
    <row r="943" spans="1:37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</row>
    <row r="944" spans="1:37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</row>
    <row r="945" spans="1:37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</row>
    <row r="946" spans="1:37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</row>
    <row r="947" spans="1:3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</row>
    <row r="948" spans="1:37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</row>
    <row r="949" spans="1:37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</row>
    <row r="950" spans="1:37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</row>
    <row r="951" spans="1:37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</row>
    <row r="952" spans="1:37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</row>
    <row r="953" spans="1:37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</row>
    <row r="954" spans="1:37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</row>
    <row r="955" spans="1:37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</row>
    <row r="956" spans="1:37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</row>
    <row r="957" spans="1:3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</row>
    <row r="958" spans="1:37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</row>
    <row r="959" spans="1:37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</row>
    <row r="960" spans="1:37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</row>
    <row r="961" spans="1:37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</row>
    <row r="962" spans="1:37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</row>
    <row r="963" spans="1:37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</row>
    <row r="964" spans="1:37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</row>
    <row r="965" spans="1:37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</row>
    <row r="966" spans="1:37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</row>
    <row r="967" spans="1:3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</row>
    <row r="968" spans="1:37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</row>
    <row r="969" spans="1:37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</row>
    <row r="970" spans="1:37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</row>
    <row r="971" spans="1:37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</row>
    <row r="972" spans="1:37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</row>
    <row r="973" spans="1:37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</row>
    <row r="974" spans="1:37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</row>
    <row r="975" spans="1:37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</row>
    <row r="976" spans="1:37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</row>
    <row r="977" spans="1:3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</row>
    <row r="978" spans="1:37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</row>
    <row r="979" spans="1:37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</row>
    <row r="980" spans="1:37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</row>
    <row r="981" spans="1:37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</row>
    <row r="982" spans="1:37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</row>
    <row r="983" spans="1:37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</row>
    <row r="984" spans="1:37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</row>
    <row r="985" spans="1:37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</row>
    <row r="986" spans="1:37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</row>
    <row r="987" spans="1:3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</row>
    <row r="988" spans="1:37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</row>
    <row r="989" spans="1:37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</row>
    <row r="990" spans="1:37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</row>
    <row r="991" spans="1:37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</row>
    <row r="992" spans="1:37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</row>
    <row r="993" spans="1:37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</row>
    <row r="994" spans="1:37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</row>
    <row r="995" spans="1:37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</row>
    <row r="996" spans="1:37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</row>
    <row r="997" spans="1:3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</row>
    <row r="998" spans="1:37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</row>
    <row r="999" spans="1:37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</row>
    <row r="1000" spans="1:37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</row>
  </sheetData>
  <mergeCells count="52">
    <mergeCell ref="E56:H56"/>
    <mergeCell ref="E57:H57"/>
    <mergeCell ref="E58:H58"/>
    <mergeCell ref="E51:J51"/>
    <mergeCell ref="K51:P51"/>
    <mergeCell ref="E52:H52"/>
    <mergeCell ref="K52:N52"/>
    <mergeCell ref="E53:H53"/>
    <mergeCell ref="Q56:T56"/>
    <mergeCell ref="Q57:T57"/>
    <mergeCell ref="Q58:T58"/>
    <mergeCell ref="K53:N53"/>
    <mergeCell ref="K54:N54"/>
    <mergeCell ref="K55:N55"/>
    <mergeCell ref="K56:N56"/>
    <mergeCell ref="K57:N57"/>
    <mergeCell ref="K58:N58"/>
    <mergeCell ref="Q54:T54"/>
    <mergeCell ref="H4:H6"/>
    <mergeCell ref="I4:I5"/>
    <mergeCell ref="Q52:T52"/>
    <mergeCell ref="Q53:T53"/>
    <mergeCell ref="Q55:T55"/>
    <mergeCell ref="E54:H54"/>
    <mergeCell ref="E55:H55"/>
    <mergeCell ref="Q51:V51"/>
    <mergeCell ref="A1:B1"/>
    <mergeCell ref="A4:A6"/>
    <mergeCell ref="B4:B6"/>
    <mergeCell ref="C4:D5"/>
    <mergeCell ref="E4:G5"/>
    <mergeCell ref="AE4:AE5"/>
    <mergeCell ref="AF4:AF5"/>
    <mergeCell ref="AG4:AG5"/>
    <mergeCell ref="AH4:AI4"/>
    <mergeCell ref="U4:U5"/>
    <mergeCell ref="V4:V5"/>
    <mergeCell ref="W4:W5"/>
    <mergeCell ref="X4:X5"/>
    <mergeCell ref="Y4:Y5"/>
    <mergeCell ref="Z4:Z5"/>
    <mergeCell ref="AA4:AA5"/>
    <mergeCell ref="Q4:S5"/>
    <mergeCell ref="T4:T6"/>
    <mergeCell ref="AB4:AB5"/>
    <mergeCell ref="AC4:AC5"/>
    <mergeCell ref="AD4:AD5"/>
    <mergeCell ref="J4:J5"/>
    <mergeCell ref="K4:M5"/>
    <mergeCell ref="N4:N6"/>
    <mergeCell ref="O4:O5"/>
    <mergeCell ref="P4:P5"/>
  </mergeCells>
  <printOptions horizontalCentered="1"/>
  <pageMargins left="0" right="0" top="0.5" bottom="0.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workbookViewId="0"/>
  </sheetViews>
  <sheetFormatPr defaultColWidth="12.5703125" defaultRowHeight="15" customHeight="1"/>
  <cols>
    <col min="1" max="1" width="3.28515625" customWidth="1"/>
    <col min="2" max="2" width="26.7109375" customWidth="1"/>
    <col min="3" max="3" width="10.28515625" customWidth="1"/>
    <col min="4" max="4" width="10.42578125" customWidth="1"/>
    <col min="5" max="5" width="5.28515625" customWidth="1"/>
    <col min="6" max="7" width="4.42578125" customWidth="1"/>
    <col min="8" max="8" width="6.85546875" customWidth="1"/>
    <col min="9" max="9" width="6" customWidth="1"/>
    <col min="10" max="10" width="5.28515625" customWidth="1"/>
    <col min="11" max="12" width="4.42578125" customWidth="1"/>
    <col min="13" max="13" width="5" customWidth="1"/>
    <col min="14" max="22" width="4.42578125" customWidth="1"/>
    <col min="23" max="33" width="3.140625" customWidth="1"/>
    <col min="34" max="34" width="5.28515625" customWidth="1"/>
    <col min="35" max="36" width="3.28515625" customWidth="1"/>
    <col min="37" max="39" width="9" customWidth="1"/>
  </cols>
  <sheetData>
    <row r="1" spans="1:39" ht="19.5" customHeight="1">
      <c r="A1" s="455" t="s">
        <v>0</v>
      </c>
      <c r="B1" s="446"/>
      <c r="C1" s="3"/>
      <c r="D1" s="3"/>
      <c r="E1" s="3"/>
      <c r="F1" s="9"/>
      <c r="G1" s="3"/>
      <c r="H1" s="3"/>
      <c r="I1" s="3"/>
      <c r="J1" s="3"/>
      <c r="K1" s="9"/>
      <c r="L1" s="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9.5" customHeight="1">
      <c r="A2" s="3" t="s">
        <v>1020</v>
      </c>
      <c r="B2" s="3"/>
      <c r="C2" s="7"/>
      <c r="D2" s="7"/>
      <c r="E2" s="7"/>
      <c r="F2" s="8"/>
      <c r="G2" s="7"/>
      <c r="H2" s="2"/>
      <c r="I2" s="3"/>
      <c r="J2" s="3"/>
      <c r="K2" s="9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ht="19.5" customHeight="1">
      <c r="A3" s="447"/>
      <c r="B3" s="446"/>
      <c r="C3" s="446"/>
      <c r="D3" s="446"/>
      <c r="E3" s="3"/>
      <c r="F3" s="9"/>
      <c r="G3" s="3"/>
      <c r="H3" s="3"/>
      <c r="I3" s="3"/>
      <c r="J3" s="3"/>
      <c r="K3" s="9"/>
      <c r="L3" s="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9.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7"/>
      <c r="AI4" s="446"/>
      <c r="AJ4" s="3"/>
      <c r="AK4" s="3"/>
      <c r="AL4" s="17"/>
      <c r="AM4" s="17"/>
    </row>
    <row r="5" spans="1:39" ht="33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3"/>
      <c r="AI5" s="3"/>
      <c r="AJ5" s="3"/>
      <c r="AK5" s="3"/>
      <c r="AL5" s="17"/>
      <c r="AM5" s="17"/>
    </row>
    <row r="6" spans="1:39" ht="19.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3"/>
      <c r="AI6" s="3"/>
      <c r="AJ6" s="3"/>
      <c r="AK6" s="3"/>
      <c r="AL6" s="17"/>
      <c r="AM6" s="17"/>
    </row>
    <row r="7" spans="1:39" ht="19.5" customHeight="1">
      <c r="A7" s="255">
        <v>1</v>
      </c>
      <c r="B7" s="52" t="s">
        <v>1021</v>
      </c>
      <c r="C7" s="18" t="s">
        <v>1022</v>
      </c>
      <c r="D7" s="18"/>
      <c r="E7" s="135">
        <v>16</v>
      </c>
      <c r="F7" s="14" t="s">
        <v>23</v>
      </c>
      <c r="G7" s="21">
        <v>104</v>
      </c>
      <c r="H7" s="20">
        <f t="shared" ref="H7:H42" si="0">E7/(G7*G7)*10000</f>
        <v>14.792899408284024</v>
      </c>
      <c r="I7" s="21"/>
      <c r="J7" s="21"/>
      <c r="K7" s="22">
        <v>16.5</v>
      </c>
      <c r="L7" s="22" t="s">
        <v>23</v>
      </c>
      <c r="M7" s="22">
        <v>109</v>
      </c>
      <c r="N7" s="20">
        <f t="shared" ref="N7:N44" si="1">K7/(M7*M7)*10000</f>
        <v>13.887719888898239</v>
      </c>
      <c r="O7" s="21"/>
      <c r="P7" s="137"/>
      <c r="Q7" s="22">
        <v>16.5</v>
      </c>
      <c r="R7" s="22" t="s">
        <v>23</v>
      </c>
      <c r="S7" s="22">
        <v>110</v>
      </c>
      <c r="T7" s="20">
        <f t="shared" ref="T7:T16" si="2">Q7/(S7*S7)*10000</f>
        <v>13.636363636363637</v>
      </c>
      <c r="U7" s="21"/>
      <c r="V7" s="21"/>
      <c r="W7" s="5"/>
      <c r="X7" s="5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17"/>
      <c r="AM7" s="17"/>
    </row>
    <row r="8" spans="1:39" ht="19.5" customHeight="1">
      <c r="A8" s="255">
        <v>2</v>
      </c>
      <c r="B8" s="168" t="s">
        <v>1023</v>
      </c>
      <c r="C8" s="14" t="s">
        <v>1024</v>
      </c>
      <c r="D8" s="17"/>
      <c r="E8" s="135">
        <v>21</v>
      </c>
      <c r="F8" s="14" t="s">
        <v>23</v>
      </c>
      <c r="G8" s="21">
        <v>100</v>
      </c>
      <c r="H8" s="20">
        <f t="shared" si="0"/>
        <v>21</v>
      </c>
      <c r="I8" s="21"/>
      <c r="J8" s="21"/>
      <c r="K8" s="22">
        <v>20.5</v>
      </c>
      <c r="L8" s="22" t="s">
        <v>23</v>
      </c>
      <c r="M8" s="22">
        <v>103</v>
      </c>
      <c r="N8" s="20">
        <f t="shared" si="1"/>
        <v>19.323216137241964</v>
      </c>
      <c r="O8" s="21"/>
      <c r="P8" s="21"/>
      <c r="Q8" s="22">
        <v>20.5</v>
      </c>
      <c r="R8" s="22" t="s">
        <v>23</v>
      </c>
      <c r="S8" s="22">
        <v>104</v>
      </c>
      <c r="T8" s="20">
        <f t="shared" si="2"/>
        <v>18.953402366863905</v>
      </c>
      <c r="U8" s="21"/>
      <c r="V8" s="21"/>
      <c r="W8" s="5"/>
      <c r="X8" s="5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17"/>
      <c r="AM8" s="17"/>
    </row>
    <row r="9" spans="1:39" ht="19.5" customHeight="1">
      <c r="A9" s="255">
        <v>3</v>
      </c>
      <c r="B9" s="168" t="s">
        <v>1025</v>
      </c>
      <c r="C9" s="27" t="s">
        <v>1026</v>
      </c>
      <c r="D9" s="225"/>
      <c r="E9" s="135">
        <v>16.8</v>
      </c>
      <c r="F9" s="14" t="s">
        <v>23</v>
      </c>
      <c r="G9" s="21">
        <v>111</v>
      </c>
      <c r="H9" s="20">
        <f t="shared" si="0"/>
        <v>13.635256878500122</v>
      </c>
      <c r="I9" s="21"/>
      <c r="J9" s="21"/>
      <c r="K9" s="22">
        <v>17.600000000000001</v>
      </c>
      <c r="L9" s="22" t="s">
        <v>23</v>
      </c>
      <c r="M9" s="22">
        <v>111</v>
      </c>
      <c r="N9" s="20">
        <f t="shared" si="1"/>
        <v>14.284554825095366</v>
      </c>
      <c r="O9" s="21"/>
      <c r="P9" s="21"/>
      <c r="Q9" s="22">
        <v>18</v>
      </c>
      <c r="R9" s="22" t="s">
        <v>23</v>
      </c>
      <c r="S9" s="22">
        <v>114</v>
      </c>
      <c r="T9" s="20">
        <f t="shared" si="2"/>
        <v>13.850415512465373</v>
      </c>
      <c r="U9" s="21"/>
      <c r="V9" s="21"/>
      <c r="W9" s="5"/>
      <c r="X9" s="5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17"/>
      <c r="AM9" s="17"/>
    </row>
    <row r="10" spans="1:39" ht="19.5" customHeight="1">
      <c r="A10" s="255">
        <v>4</v>
      </c>
      <c r="B10" s="168" t="s">
        <v>1027</v>
      </c>
      <c r="C10" s="27" t="s">
        <v>1028</v>
      </c>
      <c r="D10" s="27"/>
      <c r="E10" s="135">
        <v>18.7</v>
      </c>
      <c r="F10" s="14" t="s">
        <v>23</v>
      </c>
      <c r="G10" s="21">
        <v>109</v>
      </c>
      <c r="H10" s="20">
        <f t="shared" si="0"/>
        <v>15.739415874084672</v>
      </c>
      <c r="I10" s="353"/>
      <c r="J10" s="21"/>
      <c r="K10" s="22">
        <v>19.5</v>
      </c>
      <c r="L10" s="22" t="s">
        <v>23</v>
      </c>
      <c r="M10" s="22">
        <v>109</v>
      </c>
      <c r="N10" s="20">
        <f t="shared" si="1"/>
        <v>16.412759868697922</v>
      </c>
      <c r="O10" s="21"/>
      <c r="P10" s="21"/>
      <c r="Q10" s="22">
        <v>20</v>
      </c>
      <c r="R10" s="22" t="s">
        <v>23</v>
      </c>
      <c r="S10" s="22">
        <v>111</v>
      </c>
      <c r="T10" s="20">
        <f t="shared" si="2"/>
        <v>16.232448664881097</v>
      </c>
      <c r="U10" s="21"/>
      <c r="V10" s="21"/>
      <c r="W10" s="5"/>
      <c r="X10" s="5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17"/>
      <c r="AM10" s="17"/>
    </row>
    <row r="11" spans="1:39" ht="19.5" customHeight="1">
      <c r="A11" s="255">
        <v>5</v>
      </c>
      <c r="B11" s="52" t="s">
        <v>280</v>
      </c>
      <c r="C11" s="18" t="s">
        <v>1029</v>
      </c>
      <c r="D11" s="18"/>
      <c r="E11" s="135">
        <v>22.6</v>
      </c>
      <c r="F11" s="14" t="s">
        <v>23</v>
      </c>
      <c r="G11" s="21">
        <v>114</v>
      </c>
      <c r="H11" s="20">
        <f t="shared" si="0"/>
        <v>17.389966143428747</v>
      </c>
      <c r="I11" s="21"/>
      <c r="J11" s="21"/>
      <c r="K11" s="22">
        <v>23.5</v>
      </c>
      <c r="L11" s="22" t="s">
        <v>23</v>
      </c>
      <c r="M11" s="22">
        <v>115</v>
      </c>
      <c r="N11" s="20">
        <f t="shared" si="1"/>
        <v>17.769376181474481</v>
      </c>
      <c r="O11" s="21"/>
      <c r="P11" s="21"/>
      <c r="Q11" s="22">
        <v>23.5</v>
      </c>
      <c r="R11" s="22" t="s">
        <v>23</v>
      </c>
      <c r="S11" s="22">
        <v>116</v>
      </c>
      <c r="T11" s="20">
        <f t="shared" si="2"/>
        <v>17.464328180737219</v>
      </c>
      <c r="U11" s="21"/>
      <c r="V11" s="21"/>
      <c r="W11" s="5"/>
      <c r="X11" s="5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17"/>
      <c r="AM11" s="17"/>
    </row>
    <row r="12" spans="1:39" ht="19.5" customHeight="1">
      <c r="A12" s="255">
        <v>6</v>
      </c>
      <c r="B12" s="52" t="s">
        <v>1030</v>
      </c>
      <c r="C12" s="18"/>
      <c r="D12" s="18" t="s">
        <v>1031</v>
      </c>
      <c r="E12" s="135">
        <v>30.8</v>
      </c>
      <c r="F12" s="13" t="s">
        <v>56</v>
      </c>
      <c r="G12" s="21">
        <v>116</v>
      </c>
      <c r="H12" s="20">
        <f t="shared" si="0"/>
        <v>22.889417360285378</v>
      </c>
      <c r="I12" s="22" t="s">
        <v>1032</v>
      </c>
      <c r="J12" s="22" t="s">
        <v>634</v>
      </c>
      <c r="K12" s="22">
        <v>32.700000000000003</v>
      </c>
      <c r="L12" s="51" t="s">
        <v>56</v>
      </c>
      <c r="M12" s="22">
        <v>118</v>
      </c>
      <c r="N12" s="20">
        <f t="shared" si="1"/>
        <v>23.484630853203107</v>
      </c>
      <c r="O12" s="22" t="s">
        <v>1033</v>
      </c>
      <c r="P12" s="22" t="s">
        <v>1033</v>
      </c>
      <c r="Q12" s="22">
        <v>33</v>
      </c>
      <c r="R12" s="51" t="s">
        <v>56</v>
      </c>
      <c r="S12" s="22">
        <v>120</v>
      </c>
      <c r="T12" s="20">
        <f t="shared" si="2"/>
        <v>22.916666666666668</v>
      </c>
      <c r="U12" s="22">
        <v>33.5</v>
      </c>
      <c r="V12" s="22">
        <v>33.5</v>
      </c>
      <c r="W12" s="5"/>
      <c r="X12" s="5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17"/>
      <c r="AM12" s="17"/>
    </row>
    <row r="13" spans="1:39" ht="19.5" customHeight="1">
      <c r="A13" s="255">
        <v>7</v>
      </c>
      <c r="B13" s="52" t="s">
        <v>1034</v>
      </c>
      <c r="C13" s="18" t="s">
        <v>1035</v>
      </c>
      <c r="D13" s="18"/>
      <c r="E13" s="135">
        <v>18.2</v>
      </c>
      <c r="F13" s="14" t="s">
        <v>23</v>
      </c>
      <c r="G13" s="21">
        <v>110</v>
      </c>
      <c r="H13" s="20">
        <f t="shared" si="0"/>
        <v>15.041322314049586</v>
      </c>
      <c r="I13" s="21"/>
      <c r="J13" s="21"/>
      <c r="K13" s="22">
        <v>19.399999999999999</v>
      </c>
      <c r="L13" s="22" t="s">
        <v>23</v>
      </c>
      <c r="M13" s="22">
        <v>112</v>
      </c>
      <c r="N13" s="20">
        <f t="shared" si="1"/>
        <v>15.465561224489795</v>
      </c>
      <c r="O13" s="21"/>
      <c r="P13" s="137"/>
      <c r="Q13" s="22">
        <v>19.399999999999999</v>
      </c>
      <c r="R13" s="22" t="s">
        <v>23</v>
      </c>
      <c r="S13" s="22">
        <v>114</v>
      </c>
      <c r="T13" s="20">
        <f t="shared" si="2"/>
        <v>14.927670052323791</v>
      </c>
      <c r="U13" s="21"/>
      <c r="V13" s="21"/>
      <c r="W13" s="5"/>
      <c r="X13" s="5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17"/>
      <c r="AM13" s="17"/>
    </row>
    <row r="14" spans="1:39" ht="19.5" customHeight="1">
      <c r="A14" s="255">
        <v>8</v>
      </c>
      <c r="B14" s="52" t="s">
        <v>937</v>
      </c>
      <c r="C14" s="18"/>
      <c r="D14" s="18" t="s">
        <v>1036</v>
      </c>
      <c r="E14" s="135">
        <v>18.899999999999999</v>
      </c>
      <c r="F14" s="14" t="s">
        <v>23</v>
      </c>
      <c r="G14" s="21">
        <v>110</v>
      </c>
      <c r="H14" s="20">
        <f t="shared" si="0"/>
        <v>15.619834710743801</v>
      </c>
      <c r="I14" s="21"/>
      <c r="J14" s="21"/>
      <c r="K14" s="22">
        <v>20.3</v>
      </c>
      <c r="L14" s="22" t="s">
        <v>23</v>
      </c>
      <c r="M14" s="22">
        <v>115</v>
      </c>
      <c r="N14" s="20">
        <f t="shared" si="1"/>
        <v>15.349716446124765</v>
      </c>
      <c r="O14" s="21"/>
      <c r="P14" s="21"/>
      <c r="Q14" s="22">
        <v>21.6</v>
      </c>
      <c r="R14" s="22" t="s">
        <v>23</v>
      </c>
      <c r="S14" s="22">
        <v>117</v>
      </c>
      <c r="T14" s="20">
        <f t="shared" si="2"/>
        <v>15.779092702169628</v>
      </c>
      <c r="U14" s="21"/>
      <c r="V14" s="21"/>
      <c r="W14" s="5"/>
      <c r="X14" s="5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17"/>
      <c r="AM14" s="17"/>
    </row>
    <row r="15" spans="1:39" ht="19.5" customHeight="1">
      <c r="A15" s="255">
        <v>9</v>
      </c>
      <c r="B15" s="52" t="s">
        <v>1037</v>
      </c>
      <c r="C15" s="27" t="s">
        <v>1038</v>
      </c>
      <c r="D15" s="18"/>
      <c r="E15" s="135">
        <v>16.399999999999999</v>
      </c>
      <c r="F15" s="14" t="s">
        <v>23</v>
      </c>
      <c r="G15" s="21">
        <v>108</v>
      </c>
      <c r="H15" s="20">
        <f t="shared" si="0"/>
        <v>14.060356652949244</v>
      </c>
      <c r="I15" s="61"/>
      <c r="J15" s="21"/>
      <c r="K15" s="22">
        <v>17</v>
      </c>
      <c r="L15" s="22" t="s">
        <v>23</v>
      </c>
      <c r="M15" s="22">
        <v>110</v>
      </c>
      <c r="N15" s="20">
        <f t="shared" si="1"/>
        <v>14.049586776859503</v>
      </c>
      <c r="O15" s="21"/>
      <c r="P15" s="21"/>
      <c r="Q15" s="22">
        <v>17</v>
      </c>
      <c r="R15" s="22" t="s">
        <v>23</v>
      </c>
      <c r="S15" s="22">
        <v>111</v>
      </c>
      <c r="T15" s="20">
        <f t="shared" si="2"/>
        <v>13.797581365148933</v>
      </c>
      <c r="U15" s="21"/>
      <c r="V15" s="21"/>
      <c r="W15" s="5"/>
      <c r="X15" s="5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17"/>
      <c r="AM15" s="17"/>
    </row>
    <row r="16" spans="1:39" ht="19.5" customHeight="1">
      <c r="A16" s="255">
        <v>10</v>
      </c>
      <c r="B16" s="52" t="s">
        <v>1039</v>
      </c>
      <c r="C16" s="18" t="s">
        <v>1040</v>
      </c>
      <c r="D16" s="18"/>
      <c r="E16" s="135">
        <v>15</v>
      </c>
      <c r="F16" s="14" t="s">
        <v>23</v>
      </c>
      <c r="G16" s="21">
        <v>102</v>
      </c>
      <c r="H16" s="20">
        <f t="shared" si="0"/>
        <v>14.417531718569782</v>
      </c>
      <c r="I16" s="21"/>
      <c r="J16" s="21"/>
      <c r="K16" s="22">
        <v>16.5</v>
      </c>
      <c r="L16" s="22" t="s">
        <v>23</v>
      </c>
      <c r="M16" s="22">
        <v>107</v>
      </c>
      <c r="N16" s="20">
        <f t="shared" si="1"/>
        <v>14.411739016507992</v>
      </c>
      <c r="O16" s="21"/>
      <c r="P16" s="21"/>
      <c r="Q16" s="22">
        <v>18.7</v>
      </c>
      <c r="R16" s="22" t="s">
        <v>23</v>
      </c>
      <c r="S16" s="22">
        <v>108</v>
      </c>
      <c r="T16" s="20">
        <f t="shared" si="2"/>
        <v>16.032235939643346</v>
      </c>
      <c r="U16" s="21"/>
      <c r="V16" s="21"/>
      <c r="W16" s="5"/>
      <c r="X16" s="5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17"/>
      <c r="AM16" s="17"/>
    </row>
    <row r="17" spans="1:39" ht="19.5" customHeight="1">
      <c r="A17" s="32">
        <v>11</v>
      </c>
      <c r="B17" s="354" t="s">
        <v>1041</v>
      </c>
      <c r="C17" s="243"/>
      <c r="D17" s="243" t="s">
        <v>1042</v>
      </c>
      <c r="E17" s="317">
        <v>20</v>
      </c>
      <c r="F17" s="35" t="s">
        <v>23</v>
      </c>
      <c r="G17" s="39">
        <v>113</v>
      </c>
      <c r="H17" s="37">
        <f t="shared" si="0"/>
        <v>15.662933667475917</v>
      </c>
      <c r="I17" s="355"/>
      <c r="J17" s="39"/>
      <c r="K17" s="42">
        <v>22.4</v>
      </c>
      <c r="L17" s="42" t="s">
        <v>23</v>
      </c>
      <c r="M17" s="42">
        <v>115</v>
      </c>
      <c r="N17" s="37">
        <f t="shared" si="1"/>
        <v>16.937618147448013</v>
      </c>
      <c r="O17" s="39"/>
      <c r="P17" s="39"/>
      <c r="Q17" s="43" t="s">
        <v>38</v>
      </c>
      <c r="R17" s="42"/>
      <c r="S17" s="39"/>
      <c r="T17" s="37"/>
      <c r="U17" s="39"/>
      <c r="V17" s="39"/>
      <c r="W17" s="305"/>
      <c r="X17" s="305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32"/>
      <c r="AM17" s="32"/>
    </row>
    <row r="18" spans="1:39" ht="19.5" customHeight="1">
      <c r="A18" s="255">
        <v>12</v>
      </c>
      <c r="B18" s="52" t="s">
        <v>1043</v>
      </c>
      <c r="C18" s="18" t="s">
        <v>1044</v>
      </c>
      <c r="D18" s="18"/>
      <c r="E18" s="131">
        <v>23</v>
      </c>
      <c r="F18" s="14" t="s">
        <v>23</v>
      </c>
      <c r="G18" s="21">
        <v>107</v>
      </c>
      <c r="H18" s="20">
        <f t="shared" si="0"/>
        <v>20.089090750283869</v>
      </c>
      <c r="I18" s="21"/>
      <c r="J18" s="21"/>
      <c r="K18" s="22">
        <v>25.8</v>
      </c>
      <c r="L18" s="51" t="s">
        <v>56</v>
      </c>
      <c r="M18" s="22">
        <v>109</v>
      </c>
      <c r="N18" s="20">
        <f t="shared" si="1"/>
        <v>21.715343826277252</v>
      </c>
      <c r="O18" s="51" t="s">
        <v>1045</v>
      </c>
      <c r="P18" s="51" t="s">
        <v>1045</v>
      </c>
      <c r="Q18" s="22">
        <v>26</v>
      </c>
      <c r="R18" s="51" t="s">
        <v>23</v>
      </c>
      <c r="S18" s="22">
        <v>111</v>
      </c>
      <c r="T18" s="20">
        <f t="shared" ref="T18:T44" si="3">Q18/(S18*S18)*10000</f>
        <v>21.102183264345427</v>
      </c>
      <c r="U18" s="22">
        <v>26</v>
      </c>
      <c r="V18" s="22">
        <v>26</v>
      </c>
      <c r="W18" s="5"/>
      <c r="X18" s="5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17"/>
      <c r="AM18" s="17"/>
    </row>
    <row r="19" spans="1:39" ht="19.5" customHeight="1">
      <c r="A19" s="255">
        <v>13</v>
      </c>
      <c r="B19" s="52" t="s">
        <v>1046</v>
      </c>
      <c r="C19" s="18" t="s">
        <v>1047</v>
      </c>
      <c r="D19" s="225"/>
      <c r="E19" s="135">
        <v>24</v>
      </c>
      <c r="F19" s="14" t="s">
        <v>23</v>
      </c>
      <c r="G19" s="21">
        <v>111</v>
      </c>
      <c r="H19" s="20">
        <f t="shared" si="0"/>
        <v>19.478938397857316</v>
      </c>
      <c r="I19" s="21"/>
      <c r="J19" s="21"/>
      <c r="K19" s="22">
        <v>26</v>
      </c>
      <c r="L19" s="22" t="s">
        <v>23</v>
      </c>
      <c r="M19" s="22">
        <v>116</v>
      </c>
      <c r="N19" s="20">
        <f t="shared" si="1"/>
        <v>19.322235434007133</v>
      </c>
      <c r="O19" s="21"/>
      <c r="P19" s="21"/>
      <c r="Q19" s="22">
        <v>29</v>
      </c>
      <c r="R19" s="22" t="s">
        <v>23</v>
      </c>
      <c r="S19" s="22">
        <v>118</v>
      </c>
      <c r="T19" s="20">
        <f t="shared" si="3"/>
        <v>20.827348463085322</v>
      </c>
      <c r="U19" s="21"/>
      <c r="V19" s="21"/>
      <c r="W19" s="5"/>
      <c r="X19" s="5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17"/>
      <c r="AM19" s="17"/>
    </row>
    <row r="20" spans="1:39" ht="19.5" customHeight="1">
      <c r="A20" s="255">
        <v>14</v>
      </c>
      <c r="B20" s="168" t="s">
        <v>1048</v>
      </c>
      <c r="C20" s="27"/>
      <c r="D20" s="204" t="s">
        <v>1049</v>
      </c>
      <c r="E20" s="135">
        <v>24</v>
      </c>
      <c r="F20" s="14" t="s">
        <v>23</v>
      </c>
      <c r="G20" s="21">
        <v>110</v>
      </c>
      <c r="H20" s="20">
        <f t="shared" si="0"/>
        <v>19.834710743801654</v>
      </c>
      <c r="I20" s="21"/>
      <c r="J20" s="21"/>
      <c r="K20" s="22">
        <v>25.8</v>
      </c>
      <c r="L20" s="22" t="s">
        <v>23</v>
      </c>
      <c r="M20" s="22">
        <v>115</v>
      </c>
      <c r="N20" s="20">
        <f t="shared" si="1"/>
        <v>19.50850661625709</v>
      </c>
      <c r="O20" s="21"/>
      <c r="P20" s="21"/>
      <c r="Q20" s="22">
        <v>25</v>
      </c>
      <c r="R20" s="22" t="s">
        <v>23</v>
      </c>
      <c r="S20" s="22">
        <v>116</v>
      </c>
      <c r="T20" s="20">
        <f t="shared" si="3"/>
        <v>18.579072532699168</v>
      </c>
      <c r="U20" s="21"/>
      <c r="V20" s="21"/>
      <c r="W20" s="5"/>
      <c r="X20" s="5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17"/>
      <c r="AM20" s="17"/>
    </row>
    <row r="21" spans="1:39" ht="19.5" customHeight="1">
      <c r="A21" s="255">
        <v>15</v>
      </c>
      <c r="B21" s="52" t="s">
        <v>1050</v>
      </c>
      <c r="C21" s="18"/>
      <c r="D21" s="18" t="s">
        <v>1051</v>
      </c>
      <c r="E21" s="135">
        <v>16.8</v>
      </c>
      <c r="F21" s="14" t="s">
        <v>23</v>
      </c>
      <c r="G21" s="21">
        <v>108</v>
      </c>
      <c r="H21" s="20">
        <f t="shared" si="0"/>
        <v>14.403292181069959</v>
      </c>
      <c r="I21" s="353"/>
      <c r="J21" s="21"/>
      <c r="K21" s="22">
        <v>17</v>
      </c>
      <c r="L21" s="22" t="s">
        <v>23</v>
      </c>
      <c r="M21" s="22">
        <v>110</v>
      </c>
      <c r="N21" s="20">
        <f t="shared" si="1"/>
        <v>14.049586776859503</v>
      </c>
      <c r="O21" s="21"/>
      <c r="P21" s="137"/>
      <c r="Q21" s="22">
        <v>17</v>
      </c>
      <c r="R21" s="22" t="s">
        <v>23</v>
      </c>
      <c r="S21" s="22">
        <v>110</v>
      </c>
      <c r="T21" s="20">
        <f t="shared" si="3"/>
        <v>14.049586776859503</v>
      </c>
      <c r="U21" s="21"/>
      <c r="V21" s="21"/>
      <c r="W21" s="5"/>
      <c r="X21" s="5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17"/>
      <c r="AM21" s="17"/>
    </row>
    <row r="22" spans="1:39" ht="19.5" customHeight="1">
      <c r="A22" s="255">
        <v>16</v>
      </c>
      <c r="B22" s="52" t="s">
        <v>1052</v>
      </c>
      <c r="C22" s="18" t="s">
        <v>1053</v>
      </c>
      <c r="D22" s="18"/>
      <c r="E22" s="135">
        <v>20</v>
      </c>
      <c r="F22" s="14" t="s">
        <v>23</v>
      </c>
      <c r="G22" s="21">
        <v>110</v>
      </c>
      <c r="H22" s="20">
        <f t="shared" si="0"/>
        <v>16.528925619834709</v>
      </c>
      <c r="I22" s="21"/>
      <c r="J22" s="166"/>
      <c r="K22" s="22">
        <v>20.399999999999999</v>
      </c>
      <c r="L22" s="22" t="s">
        <v>23</v>
      </c>
      <c r="M22" s="22">
        <v>112</v>
      </c>
      <c r="N22" s="20">
        <f t="shared" si="1"/>
        <v>16.262755102040817</v>
      </c>
      <c r="O22" s="166"/>
      <c r="P22" s="21"/>
      <c r="Q22" s="356">
        <v>21</v>
      </c>
      <c r="R22" s="22" t="s">
        <v>23</v>
      </c>
      <c r="S22" s="22">
        <v>113</v>
      </c>
      <c r="T22" s="20">
        <f t="shared" si="3"/>
        <v>16.446080350849716</v>
      </c>
      <c r="U22" s="21"/>
      <c r="V22" s="21"/>
      <c r="W22" s="5"/>
      <c r="X22" s="5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17"/>
      <c r="AM22" s="17"/>
    </row>
    <row r="23" spans="1:39" ht="19.5" customHeight="1">
      <c r="A23" s="255">
        <v>17</v>
      </c>
      <c r="B23" s="168" t="s">
        <v>1054</v>
      </c>
      <c r="C23" s="27"/>
      <c r="D23" s="27" t="s">
        <v>1055</v>
      </c>
      <c r="E23" s="135">
        <v>18</v>
      </c>
      <c r="F23" s="14" t="s">
        <v>23</v>
      </c>
      <c r="G23" s="21">
        <v>112</v>
      </c>
      <c r="H23" s="20">
        <f t="shared" si="0"/>
        <v>14.349489795918368</v>
      </c>
      <c r="I23" s="21"/>
      <c r="J23" s="166"/>
      <c r="K23" s="22">
        <v>18.5</v>
      </c>
      <c r="L23" s="22" t="s">
        <v>23</v>
      </c>
      <c r="M23" s="22">
        <v>113</v>
      </c>
      <c r="N23" s="20">
        <f t="shared" si="1"/>
        <v>14.488213642415225</v>
      </c>
      <c r="O23" s="166"/>
      <c r="P23" s="21"/>
      <c r="Q23" s="357">
        <v>18.5</v>
      </c>
      <c r="R23" s="22" t="s">
        <v>23</v>
      </c>
      <c r="S23" s="22">
        <v>116</v>
      </c>
      <c r="T23" s="20">
        <f t="shared" si="3"/>
        <v>13.748513674197383</v>
      </c>
      <c r="U23" s="21"/>
      <c r="V23" s="21"/>
      <c r="W23" s="5"/>
      <c r="X23" s="5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17"/>
      <c r="AM23" s="17"/>
    </row>
    <row r="24" spans="1:39" ht="19.5" customHeight="1">
      <c r="A24" s="255">
        <v>18</v>
      </c>
      <c r="B24" s="52" t="s">
        <v>1056</v>
      </c>
      <c r="C24" s="27"/>
      <c r="D24" s="18" t="s">
        <v>1057</v>
      </c>
      <c r="E24" s="135">
        <v>18</v>
      </c>
      <c r="F24" s="14" t="s">
        <v>23</v>
      </c>
      <c r="G24" s="21">
        <v>106</v>
      </c>
      <c r="H24" s="20">
        <f t="shared" si="0"/>
        <v>16.019935920256319</v>
      </c>
      <c r="I24" s="358"/>
      <c r="J24" s="21"/>
      <c r="K24" s="22">
        <v>19</v>
      </c>
      <c r="L24" s="22" t="s">
        <v>23</v>
      </c>
      <c r="M24" s="22">
        <v>108</v>
      </c>
      <c r="N24" s="20">
        <f t="shared" si="1"/>
        <v>16.289437585733882</v>
      </c>
      <c r="O24" s="21"/>
      <c r="P24" s="21"/>
      <c r="Q24" s="22">
        <v>19.2</v>
      </c>
      <c r="R24" s="22" t="s">
        <v>23</v>
      </c>
      <c r="S24" s="22">
        <v>110</v>
      </c>
      <c r="T24" s="20">
        <f t="shared" si="3"/>
        <v>15.867768595041321</v>
      </c>
      <c r="U24" s="21"/>
      <c r="V24" s="21"/>
      <c r="W24" s="5"/>
      <c r="X24" s="5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17"/>
      <c r="AM24" s="17"/>
    </row>
    <row r="25" spans="1:39" ht="19.5" customHeight="1">
      <c r="A25" s="255">
        <v>19</v>
      </c>
      <c r="B25" s="168" t="s">
        <v>1058</v>
      </c>
      <c r="C25" s="27"/>
      <c r="D25" s="27" t="s">
        <v>1059</v>
      </c>
      <c r="E25" s="135">
        <v>29.5</v>
      </c>
      <c r="F25" s="13" t="s">
        <v>56</v>
      </c>
      <c r="G25" s="21">
        <v>118</v>
      </c>
      <c r="H25" s="20">
        <f t="shared" si="0"/>
        <v>21.1864406779661</v>
      </c>
      <c r="I25" s="22" t="s">
        <v>925</v>
      </c>
      <c r="J25" s="73" t="s">
        <v>631</v>
      </c>
      <c r="K25" s="22">
        <v>31.5</v>
      </c>
      <c r="L25" s="51" t="s">
        <v>56</v>
      </c>
      <c r="M25" s="22">
        <v>122</v>
      </c>
      <c r="N25" s="20">
        <f t="shared" si="1"/>
        <v>21.16366568126848</v>
      </c>
      <c r="O25" s="73" t="s">
        <v>633</v>
      </c>
      <c r="P25" s="22" t="s">
        <v>633</v>
      </c>
      <c r="Q25" s="22">
        <v>30.5</v>
      </c>
      <c r="R25" s="51" t="s">
        <v>56</v>
      </c>
      <c r="S25" s="22">
        <v>124</v>
      </c>
      <c r="T25" s="20">
        <f t="shared" si="3"/>
        <v>19.836108220603535</v>
      </c>
      <c r="U25" s="22">
        <v>31</v>
      </c>
      <c r="V25" s="22">
        <v>31.5</v>
      </c>
      <c r="W25" s="5"/>
      <c r="X25" s="5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17"/>
      <c r="AM25" s="17"/>
    </row>
    <row r="26" spans="1:39" ht="19.5" customHeight="1">
      <c r="A26" s="255">
        <v>20</v>
      </c>
      <c r="B26" s="52" t="s">
        <v>1060</v>
      </c>
      <c r="C26" s="18" t="s">
        <v>1061</v>
      </c>
      <c r="D26" s="18"/>
      <c r="E26" s="135">
        <v>20.5</v>
      </c>
      <c r="F26" s="14" t="s">
        <v>23</v>
      </c>
      <c r="G26" s="21">
        <v>107</v>
      </c>
      <c r="H26" s="20">
        <f t="shared" si="0"/>
        <v>17.905493929600837</v>
      </c>
      <c r="I26" s="358"/>
      <c r="J26" s="21"/>
      <c r="K26" s="22">
        <v>20.5</v>
      </c>
      <c r="L26" s="22" t="s">
        <v>23</v>
      </c>
      <c r="M26" s="22">
        <v>108</v>
      </c>
      <c r="N26" s="20">
        <f t="shared" si="1"/>
        <v>17.575445816186559</v>
      </c>
      <c r="O26" s="21"/>
      <c r="P26" s="21"/>
      <c r="Q26" s="22">
        <v>20.5</v>
      </c>
      <c r="R26" s="22" t="s">
        <v>23</v>
      </c>
      <c r="S26" s="22">
        <v>109</v>
      </c>
      <c r="T26" s="20">
        <f t="shared" si="3"/>
        <v>17.254439861964482</v>
      </c>
      <c r="U26" s="21"/>
      <c r="V26" s="21"/>
      <c r="W26" s="5"/>
      <c r="X26" s="5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17"/>
      <c r="AM26" s="17"/>
    </row>
    <row r="27" spans="1:39" ht="19.5" customHeight="1">
      <c r="A27" s="255">
        <v>21</v>
      </c>
      <c r="B27" s="168" t="s">
        <v>1062</v>
      </c>
      <c r="C27" s="27" t="s">
        <v>1063</v>
      </c>
      <c r="D27" s="27"/>
      <c r="E27" s="135">
        <v>18.5</v>
      </c>
      <c r="F27" s="14" t="s">
        <v>23</v>
      </c>
      <c r="G27" s="21">
        <v>111</v>
      </c>
      <c r="H27" s="20">
        <f t="shared" si="0"/>
        <v>15.015015015015015</v>
      </c>
      <c r="I27" s="21"/>
      <c r="J27" s="166"/>
      <c r="K27" s="22">
        <v>20</v>
      </c>
      <c r="L27" s="22" t="s">
        <v>23</v>
      </c>
      <c r="M27" s="22">
        <v>115</v>
      </c>
      <c r="N27" s="20">
        <f t="shared" si="1"/>
        <v>15.122873345935728</v>
      </c>
      <c r="O27" s="166"/>
      <c r="P27" s="21"/>
      <c r="Q27" s="22">
        <v>20.399999999999999</v>
      </c>
      <c r="R27" s="22" t="s">
        <v>23</v>
      </c>
      <c r="S27" s="22">
        <v>117</v>
      </c>
      <c r="T27" s="20">
        <f t="shared" si="3"/>
        <v>14.90247644093798</v>
      </c>
      <c r="U27" s="21"/>
      <c r="V27" s="21"/>
      <c r="W27" s="5"/>
      <c r="X27" s="5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17"/>
      <c r="AM27" s="17"/>
    </row>
    <row r="28" spans="1:39" ht="19.5" customHeight="1">
      <c r="A28" s="255">
        <v>22</v>
      </c>
      <c r="B28" s="52" t="s">
        <v>1064</v>
      </c>
      <c r="C28" s="27"/>
      <c r="D28" s="27" t="s">
        <v>1065</v>
      </c>
      <c r="E28" s="135">
        <v>16.5</v>
      </c>
      <c r="F28" s="14" t="s">
        <v>23</v>
      </c>
      <c r="G28" s="21">
        <v>110</v>
      </c>
      <c r="H28" s="20">
        <f t="shared" si="0"/>
        <v>13.636363636363637</v>
      </c>
      <c r="I28" s="21"/>
      <c r="J28" s="166"/>
      <c r="K28" s="22">
        <v>17.2</v>
      </c>
      <c r="L28" s="22" t="s">
        <v>23</v>
      </c>
      <c r="M28" s="22">
        <v>109</v>
      </c>
      <c r="N28" s="20">
        <f t="shared" si="1"/>
        <v>14.476895884184833</v>
      </c>
      <c r="O28" s="166"/>
      <c r="P28" s="21"/>
      <c r="Q28" s="22">
        <v>17.2</v>
      </c>
      <c r="R28" s="22" t="s">
        <v>23</v>
      </c>
      <c r="S28" s="22">
        <v>112</v>
      </c>
      <c r="T28" s="20">
        <f t="shared" si="3"/>
        <v>13.711734693877551</v>
      </c>
      <c r="U28" s="21"/>
      <c r="V28" s="21"/>
      <c r="W28" s="5"/>
      <c r="X28" s="5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17"/>
      <c r="AM28" s="17"/>
    </row>
    <row r="29" spans="1:39" ht="19.5" customHeight="1">
      <c r="A29" s="255">
        <v>23</v>
      </c>
      <c r="B29" s="168" t="s">
        <v>1066</v>
      </c>
      <c r="C29" s="27" t="s">
        <v>1067</v>
      </c>
      <c r="D29" s="27"/>
      <c r="E29" s="359" t="s">
        <v>900</v>
      </c>
      <c r="F29" s="14" t="s">
        <v>23</v>
      </c>
      <c r="G29" s="21">
        <v>101</v>
      </c>
      <c r="H29" s="20">
        <f t="shared" si="0"/>
        <v>16.272914420154887</v>
      </c>
      <c r="I29" s="353"/>
      <c r="J29" s="166"/>
      <c r="K29" s="22">
        <v>16.600000000000001</v>
      </c>
      <c r="L29" s="22" t="s">
        <v>23</v>
      </c>
      <c r="M29" s="22">
        <v>102</v>
      </c>
      <c r="N29" s="20">
        <f t="shared" si="1"/>
        <v>15.955401768550558</v>
      </c>
      <c r="O29" s="166"/>
      <c r="P29" s="21"/>
      <c r="Q29" s="22">
        <v>16.600000000000001</v>
      </c>
      <c r="R29" s="22" t="s">
        <v>23</v>
      </c>
      <c r="S29" s="22">
        <v>103</v>
      </c>
      <c r="T29" s="20">
        <f t="shared" si="3"/>
        <v>15.647092091620324</v>
      </c>
      <c r="U29" s="21"/>
      <c r="V29" s="21"/>
      <c r="W29" s="5"/>
      <c r="X29" s="5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17"/>
      <c r="AM29" s="17"/>
    </row>
    <row r="30" spans="1:39" ht="19.5" customHeight="1">
      <c r="A30" s="255">
        <v>24</v>
      </c>
      <c r="B30" s="52" t="s">
        <v>1068</v>
      </c>
      <c r="C30" s="18" t="s">
        <v>1069</v>
      </c>
      <c r="D30" s="18"/>
      <c r="E30" s="359" t="s">
        <v>872</v>
      </c>
      <c r="F30" s="14" t="s">
        <v>23</v>
      </c>
      <c r="G30" s="21">
        <v>109</v>
      </c>
      <c r="H30" s="20">
        <f t="shared" si="0"/>
        <v>17.675279858597762</v>
      </c>
      <c r="I30" s="353"/>
      <c r="J30" s="166"/>
      <c r="K30" s="22">
        <v>22</v>
      </c>
      <c r="L30" s="22" t="s">
        <v>23</v>
      </c>
      <c r="M30" s="22">
        <v>110</v>
      </c>
      <c r="N30" s="20">
        <f t="shared" si="1"/>
        <v>18.181818181818183</v>
      </c>
      <c r="O30" s="166"/>
      <c r="P30" s="21"/>
      <c r="Q30" s="22">
        <v>22</v>
      </c>
      <c r="R30" s="22" t="s">
        <v>23</v>
      </c>
      <c r="S30" s="22">
        <v>112</v>
      </c>
      <c r="T30" s="20">
        <f t="shared" si="3"/>
        <v>17.538265306122447</v>
      </c>
      <c r="U30" s="21"/>
      <c r="V30" s="21"/>
      <c r="W30" s="5"/>
      <c r="X30" s="5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17"/>
      <c r="AM30" s="17"/>
    </row>
    <row r="31" spans="1:39" ht="19.5" customHeight="1">
      <c r="A31" s="255">
        <v>25</v>
      </c>
      <c r="B31" s="52" t="s">
        <v>1070</v>
      </c>
      <c r="C31" s="18" t="s">
        <v>1071</v>
      </c>
      <c r="D31" s="18"/>
      <c r="E31" s="359" t="s">
        <v>896</v>
      </c>
      <c r="F31" s="14" t="s">
        <v>23</v>
      </c>
      <c r="G31" s="21">
        <v>120</v>
      </c>
      <c r="H31" s="20">
        <f t="shared" si="0"/>
        <v>16.666666666666668</v>
      </c>
      <c r="I31" s="353"/>
      <c r="J31" s="166"/>
      <c r="K31" s="22">
        <v>25</v>
      </c>
      <c r="L31" s="22" t="s">
        <v>23</v>
      </c>
      <c r="M31" s="73">
        <v>123</v>
      </c>
      <c r="N31" s="20">
        <f t="shared" si="1"/>
        <v>16.524555489457335</v>
      </c>
      <c r="O31" s="166"/>
      <c r="P31" s="137"/>
      <c r="Q31" s="22">
        <v>25</v>
      </c>
      <c r="R31" s="22" t="s">
        <v>23</v>
      </c>
      <c r="S31" s="22">
        <v>125</v>
      </c>
      <c r="T31" s="20">
        <f t="shared" si="3"/>
        <v>16</v>
      </c>
      <c r="U31" s="21"/>
      <c r="V31" s="21"/>
      <c r="W31" s="5"/>
      <c r="X31" s="5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17"/>
      <c r="AM31" s="17"/>
    </row>
    <row r="32" spans="1:39" ht="19.5" customHeight="1">
      <c r="A32" s="255">
        <v>26</v>
      </c>
      <c r="B32" s="168" t="s">
        <v>1072</v>
      </c>
      <c r="C32" s="27" t="s">
        <v>1073</v>
      </c>
      <c r="D32" s="27"/>
      <c r="E32" s="359" t="s">
        <v>1074</v>
      </c>
      <c r="F32" s="14" t="s">
        <v>23</v>
      </c>
      <c r="G32" s="21">
        <v>112</v>
      </c>
      <c r="H32" s="20">
        <f t="shared" si="0"/>
        <v>16.501913265306122</v>
      </c>
      <c r="I32" s="353"/>
      <c r="J32" s="166"/>
      <c r="K32" s="22">
        <v>24.2</v>
      </c>
      <c r="L32" s="22" t="s">
        <v>23</v>
      </c>
      <c r="M32" s="22">
        <v>113</v>
      </c>
      <c r="N32" s="20">
        <f t="shared" si="1"/>
        <v>18.952149737645861</v>
      </c>
      <c r="O32" s="166"/>
      <c r="P32" s="21"/>
      <c r="Q32" s="22">
        <v>26</v>
      </c>
      <c r="R32" s="22" t="s">
        <v>23</v>
      </c>
      <c r="S32" s="22">
        <v>115</v>
      </c>
      <c r="T32" s="20">
        <f t="shared" si="3"/>
        <v>19.659735349716446</v>
      </c>
      <c r="U32" s="21"/>
      <c r="V32" s="21"/>
      <c r="W32" s="5"/>
      <c r="X32" s="5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17"/>
      <c r="AM32" s="17"/>
    </row>
    <row r="33" spans="1:39" ht="19.5" customHeight="1">
      <c r="A33" s="255">
        <v>27</v>
      </c>
      <c r="B33" s="52" t="s">
        <v>1075</v>
      </c>
      <c r="C33" s="18"/>
      <c r="D33" s="18" t="s">
        <v>1076</v>
      </c>
      <c r="E33" s="359" t="s">
        <v>1077</v>
      </c>
      <c r="F33" s="14" t="s">
        <v>23</v>
      </c>
      <c r="G33" s="21">
        <v>113</v>
      </c>
      <c r="H33" s="20">
        <f t="shared" si="0"/>
        <v>16.759339024199232</v>
      </c>
      <c r="I33" s="21"/>
      <c r="J33" s="166"/>
      <c r="K33" s="22">
        <v>21.5</v>
      </c>
      <c r="L33" s="22" t="s">
        <v>23</v>
      </c>
      <c r="M33" s="73">
        <v>114</v>
      </c>
      <c r="N33" s="20">
        <f t="shared" si="1"/>
        <v>16.543551862111418</v>
      </c>
      <c r="O33" s="166"/>
      <c r="P33" s="137"/>
      <c r="Q33" s="22">
        <v>21.6</v>
      </c>
      <c r="R33" s="22" t="s">
        <v>23</v>
      </c>
      <c r="S33" s="22">
        <v>115</v>
      </c>
      <c r="T33" s="20">
        <f t="shared" si="3"/>
        <v>16.332703213610586</v>
      </c>
      <c r="U33" s="21"/>
      <c r="V33" s="21"/>
      <c r="W33" s="5"/>
      <c r="X33" s="5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17"/>
      <c r="AM33" s="17"/>
    </row>
    <row r="34" spans="1:39" ht="19.5" customHeight="1">
      <c r="A34" s="255">
        <v>28</v>
      </c>
      <c r="B34" s="52" t="s">
        <v>1078</v>
      </c>
      <c r="C34" s="18"/>
      <c r="D34" s="18" t="s">
        <v>1079</v>
      </c>
      <c r="E34" s="359" t="s">
        <v>977</v>
      </c>
      <c r="F34" s="14" t="s">
        <v>23</v>
      </c>
      <c r="G34" s="21">
        <v>110</v>
      </c>
      <c r="H34" s="20">
        <f t="shared" si="0"/>
        <v>14.958677685950414</v>
      </c>
      <c r="I34" s="21"/>
      <c r="J34" s="166"/>
      <c r="K34" s="22">
        <v>19</v>
      </c>
      <c r="L34" s="22" t="s">
        <v>23</v>
      </c>
      <c r="M34" s="22">
        <v>112</v>
      </c>
      <c r="N34" s="20">
        <f t="shared" si="1"/>
        <v>15.146683673469386</v>
      </c>
      <c r="O34" s="21"/>
      <c r="P34" s="21"/>
      <c r="Q34" s="22">
        <v>19</v>
      </c>
      <c r="R34" s="22" t="s">
        <v>23</v>
      </c>
      <c r="S34" s="22">
        <v>114</v>
      </c>
      <c r="T34" s="20">
        <f t="shared" si="3"/>
        <v>14.619883040935672</v>
      </c>
      <c r="U34" s="21"/>
      <c r="V34" s="21"/>
      <c r="W34" s="5"/>
      <c r="X34" s="5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17"/>
      <c r="AM34" s="17"/>
    </row>
    <row r="35" spans="1:39" ht="19.5" customHeight="1">
      <c r="A35" s="255">
        <v>29</v>
      </c>
      <c r="B35" s="52" t="s">
        <v>1080</v>
      </c>
      <c r="C35" s="18"/>
      <c r="D35" s="18" t="s">
        <v>1081</v>
      </c>
      <c r="E35" s="359" t="s">
        <v>995</v>
      </c>
      <c r="F35" s="14" t="s">
        <v>23</v>
      </c>
      <c r="G35" s="21">
        <v>109</v>
      </c>
      <c r="H35" s="20">
        <f t="shared" si="0"/>
        <v>15.486911876104704</v>
      </c>
      <c r="I35" s="21"/>
      <c r="J35" s="166"/>
      <c r="K35" s="22">
        <v>19</v>
      </c>
      <c r="L35" s="22" t="s">
        <v>23</v>
      </c>
      <c r="M35" s="22">
        <v>111</v>
      </c>
      <c r="N35" s="20">
        <f t="shared" si="1"/>
        <v>15.420826231637042</v>
      </c>
      <c r="O35" s="21"/>
      <c r="P35" s="21"/>
      <c r="Q35" s="22">
        <v>19</v>
      </c>
      <c r="R35" s="22" t="s">
        <v>23</v>
      </c>
      <c r="S35" s="22">
        <v>113</v>
      </c>
      <c r="T35" s="20">
        <f t="shared" si="3"/>
        <v>14.879786984102124</v>
      </c>
      <c r="U35" s="21"/>
      <c r="V35" s="21"/>
      <c r="W35" s="5"/>
      <c r="X35" s="5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17"/>
      <c r="AM35" s="17"/>
    </row>
    <row r="36" spans="1:39" ht="19.5" customHeight="1">
      <c r="A36" s="255">
        <v>30</v>
      </c>
      <c r="B36" s="52" t="s">
        <v>1082</v>
      </c>
      <c r="C36" s="27"/>
      <c r="D36" s="18" t="s">
        <v>1083</v>
      </c>
      <c r="E36" s="359" t="s">
        <v>1084</v>
      </c>
      <c r="F36" s="14" t="s">
        <v>23</v>
      </c>
      <c r="G36" s="21">
        <v>114</v>
      </c>
      <c r="H36" s="20">
        <f t="shared" si="0"/>
        <v>17.236072637734686</v>
      </c>
      <c r="I36" s="21"/>
      <c r="J36" s="166"/>
      <c r="K36" s="22">
        <v>22.7</v>
      </c>
      <c r="L36" s="22" t="s">
        <v>23</v>
      </c>
      <c r="M36" s="22">
        <v>115</v>
      </c>
      <c r="N36" s="20">
        <f t="shared" si="1"/>
        <v>17.16446124763705</v>
      </c>
      <c r="O36" s="21"/>
      <c r="P36" s="21"/>
      <c r="Q36" s="22">
        <v>23</v>
      </c>
      <c r="R36" s="22" t="s">
        <v>23</v>
      </c>
      <c r="S36" s="22">
        <v>115</v>
      </c>
      <c r="T36" s="20">
        <f t="shared" si="3"/>
        <v>17.391304347826086</v>
      </c>
      <c r="U36" s="21"/>
      <c r="V36" s="21"/>
      <c r="W36" s="5"/>
      <c r="X36" s="5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17"/>
      <c r="AM36" s="17"/>
    </row>
    <row r="37" spans="1:39" ht="19.5" customHeight="1">
      <c r="A37" s="255">
        <v>31</v>
      </c>
      <c r="B37" s="52" t="s">
        <v>1085</v>
      </c>
      <c r="C37" s="27"/>
      <c r="D37" s="18" t="s">
        <v>1086</v>
      </c>
      <c r="E37" s="359" t="s">
        <v>1087</v>
      </c>
      <c r="F37" s="14" t="s">
        <v>23</v>
      </c>
      <c r="G37" s="21">
        <v>118</v>
      </c>
      <c r="H37" s="20">
        <f t="shared" si="0"/>
        <v>19.750071818442976</v>
      </c>
      <c r="I37" s="21"/>
      <c r="J37" s="166"/>
      <c r="K37" s="22">
        <v>27</v>
      </c>
      <c r="L37" s="22" t="s">
        <v>23</v>
      </c>
      <c r="M37" s="22">
        <v>121</v>
      </c>
      <c r="N37" s="20">
        <f t="shared" si="1"/>
        <v>18.44136329485691</v>
      </c>
      <c r="O37" s="21"/>
      <c r="P37" s="21"/>
      <c r="Q37" s="22">
        <v>28</v>
      </c>
      <c r="R37" s="22" t="s">
        <v>23</v>
      </c>
      <c r="S37" s="22">
        <v>123</v>
      </c>
      <c r="T37" s="20">
        <f t="shared" si="3"/>
        <v>18.507502148192213</v>
      </c>
      <c r="U37" s="21"/>
      <c r="V37" s="21"/>
      <c r="W37" s="5"/>
      <c r="X37" s="5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17"/>
      <c r="AM37" s="17"/>
    </row>
    <row r="38" spans="1:39" ht="19.5" customHeight="1">
      <c r="A38" s="255">
        <v>32</v>
      </c>
      <c r="B38" s="52" t="s">
        <v>1088</v>
      </c>
      <c r="C38" s="18" t="s">
        <v>1089</v>
      </c>
      <c r="D38" s="18"/>
      <c r="E38" s="359" t="s">
        <v>778</v>
      </c>
      <c r="F38" s="14" t="s">
        <v>23</v>
      </c>
      <c r="G38" s="21">
        <v>112</v>
      </c>
      <c r="H38" s="20">
        <f t="shared" si="0"/>
        <v>15.146683673469386</v>
      </c>
      <c r="I38" s="21"/>
      <c r="J38" s="166"/>
      <c r="K38" s="22">
        <v>19</v>
      </c>
      <c r="L38" s="22" t="s">
        <v>23</v>
      </c>
      <c r="M38" s="22">
        <v>114</v>
      </c>
      <c r="N38" s="20">
        <f t="shared" si="1"/>
        <v>14.619883040935672</v>
      </c>
      <c r="O38" s="21"/>
      <c r="P38" s="21"/>
      <c r="Q38" s="22">
        <v>21.5</v>
      </c>
      <c r="R38" s="22" t="s">
        <v>23</v>
      </c>
      <c r="S38" s="22">
        <v>118</v>
      </c>
      <c r="T38" s="20">
        <f t="shared" si="3"/>
        <v>15.4409652398736</v>
      </c>
      <c r="U38" s="21"/>
      <c r="V38" s="21"/>
      <c r="W38" s="5"/>
      <c r="X38" s="5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17"/>
      <c r="AM38" s="17"/>
    </row>
    <row r="39" spans="1:39" ht="19.5" customHeight="1">
      <c r="A39" s="255">
        <v>33</v>
      </c>
      <c r="B39" s="52" t="s">
        <v>1090</v>
      </c>
      <c r="C39" s="18" t="s">
        <v>1091</v>
      </c>
      <c r="D39" s="18"/>
      <c r="E39" s="359" t="s">
        <v>1084</v>
      </c>
      <c r="F39" s="14" t="s">
        <v>23</v>
      </c>
      <c r="G39" s="21">
        <v>111</v>
      </c>
      <c r="H39" s="20">
        <f t="shared" si="0"/>
        <v>18.180342504666829</v>
      </c>
      <c r="I39" s="21"/>
      <c r="J39" s="166"/>
      <c r="K39" s="22">
        <v>24.3</v>
      </c>
      <c r="L39" s="22" t="s">
        <v>23</v>
      </c>
      <c r="M39" s="22">
        <v>113</v>
      </c>
      <c r="N39" s="20">
        <f t="shared" si="1"/>
        <v>19.030464405983242</v>
      </c>
      <c r="O39" s="21"/>
      <c r="P39" s="21"/>
      <c r="Q39" s="22">
        <v>25</v>
      </c>
      <c r="R39" s="22" t="s">
        <v>23</v>
      </c>
      <c r="S39" s="22">
        <v>113</v>
      </c>
      <c r="T39" s="20">
        <f t="shared" si="3"/>
        <v>19.578667084344897</v>
      </c>
      <c r="U39" s="21"/>
      <c r="V39" s="21"/>
      <c r="W39" s="5"/>
      <c r="X39" s="5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17"/>
      <c r="AM39" s="17"/>
    </row>
    <row r="40" spans="1:39" ht="19.5" customHeight="1">
      <c r="A40" s="255">
        <v>34</v>
      </c>
      <c r="B40" s="168" t="s">
        <v>1092</v>
      </c>
      <c r="C40" s="27"/>
      <c r="D40" s="27" t="s">
        <v>1093</v>
      </c>
      <c r="E40" s="359" t="s">
        <v>778</v>
      </c>
      <c r="F40" s="14" t="s">
        <v>23</v>
      </c>
      <c r="G40" s="21">
        <v>107</v>
      </c>
      <c r="H40" s="20">
        <f t="shared" si="0"/>
        <v>16.595335837191019</v>
      </c>
      <c r="I40" s="21"/>
      <c r="J40" s="166"/>
      <c r="K40" s="22">
        <v>20</v>
      </c>
      <c r="L40" s="22" t="s">
        <v>23</v>
      </c>
      <c r="M40" s="22">
        <v>112</v>
      </c>
      <c r="N40" s="20">
        <f t="shared" si="1"/>
        <v>15.943877551020408</v>
      </c>
      <c r="O40" s="21"/>
      <c r="P40" s="21"/>
      <c r="Q40" s="22">
        <v>24</v>
      </c>
      <c r="R40" s="22" t="s">
        <v>23</v>
      </c>
      <c r="S40" s="22">
        <v>114</v>
      </c>
      <c r="T40" s="20">
        <f t="shared" si="3"/>
        <v>18.467220683287163</v>
      </c>
      <c r="U40" s="21"/>
      <c r="V40" s="21"/>
      <c r="W40" s="5"/>
      <c r="X40" s="5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17"/>
      <c r="AM40" s="17"/>
    </row>
    <row r="41" spans="1:39" ht="19.5" customHeight="1">
      <c r="A41" s="255">
        <v>35</v>
      </c>
      <c r="B41" s="52" t="s">
        <v>313</v>
      </c>
      <c r="C41" s="18"/>
      <c r="D41" s="18" t="s">
        <v>1094</v>
      </c>
      <c r="E41" s="359" t="s">
        <v>744</v>
      </c>
      <c r="F41" s="14" t="s">
        <v>23</v>
      </c>
      <c r="G41" s="21">
        <v>116</v>
      </c>
      <c r="H41" s="20">
        <f t="shared" si="0"/>
        <v>15.532104637336504</v>
      </c>
      <c r="I41" s="21"/>
      <c r="J41" s="166"/>
      <c r="K41" s="22">
        <v>22</v>
      </c>
      <c r="L41" s="22" t="s">
        <v>23</v>
      </c>
      <c r="M41" s="22">
        <v>118</v>
      </c>
      <c r="N41" s="20">
        <f t="shared" si="1"/>
        <v>15.800057454754381</v>
      </c>
      <c r="O41" s="21"/>
      <c r="P41" s="21"/>
      <c r="Q41" s="22">
        <v>24</v>
      </c>
      <c r="R41" s="22" t="s">
        <v>23</v>
      </c>
      <c r="S41" s="22">
        <v>122</v>
      </c>
      <c r="T41" s="20">
        <f t="shared" si="3"/>
        <v>16.124697661918837</v>
      </c>
      <c r="U41" s="21"/>
      <c r="V41" s="21"/>
      <c r="W41" s="5"/>
      <c r="X41" s="5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17"/>
      <c r="AM41" s="17"/>
    </row>
    <row r="42" spans="1:39" ht="19.5" customHeight="1">
      <c r="A42" s="255">
        <v>36</v>
      </c>
      <c r="B42" s="52" t="s">
        <v>1095</v>
      </c>
      <c r="C42" s="18"/>
      <c r="D42" s="18" t="s">
        <v>1096</v>
      </c>
      <c r="E42" s="359" t="s">
        <v>1097</v>
      </c>
      <c r="F42" s="13" t="s">
        <v>56</v>
      </c>
      <c r="G42" s="21">
        <v>112</v>
      </c>
      <c r="H42" s="20">
        <f t="shared" si="0"/>
        <v>21.444515306122447</v>
      </c>
      <c r="I42" s="22" t="s">
        <v>1098</v>
      </c>
      <c r="J42" s="73" t="s">
        <v>649</v>
      </c>
      <c r="K42" s="22">
        <v>27.5</v>
      </c>
      <c r="L42" s="51" t="s">
        <v>56</v>
      </c>
      <c r="M42" s="22">
        <v>114</v>
      </c>
      <c r="N42" s="20">
        <f t="shared" si="1"/>
        <v>21.160357032933213</v>
      </c>
      <c r="O42" s="22" t="s">
        <v>936</v>
      </c>
      <c r="P42" s="22" t="s">
        <v>936</v>
      </c>
      <c r="Q42" s="22">
        <v>27.5</v>
      </c>
      <c r="R42" s="51" t="s">
        <v>56</v>
      </c>
      <c r="S42" s="22">
        <v>116</v>
      </c>
      <c r="T42" s="20">
        <f t="shared" si="3"/>
        <v>20.436979785969086</v>
      </c>
      <c r="U42" s="22">
        <v>28</v>
      </c>
      <c r="V42" s="22">
        <v>28</v>
      </c>
      <c r="W42" s="5"/>
      <c r="X42" s="5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17"/>
      <c r="AM42" s="17"/>
    </row>
    <row r="43" spans="1:39" ht="19.5" customHeight="1">
      <c r="A43" s="255">
        <v>37</v>
      </c>
      <c r="B43" s="177" t="s">
        <v>1099</v>
      </c>
      <c r="C43" s="360">
        <v>43349</v>
      </c>
      <c r="D43" s="308"/>
      <c r="E43" s="359"/>
      <c r="F43" s="14"/>
      <c r="G43" s="22">
        <v>111</v>
      </c>
      <c r="H43" s="20">
        <f t="shared" ref="H43:H44" si="4">J43/(G43*G43)*10000</f>
        <v>15.907799691583476</v>
      </c>
      <c r="I43" s="21"/>
      <c r="J43" s="73">
        <v>19.600000000000001</v>
      </c>
      <c r="K43" s="22">
        <v>20</v>
      </c>
      <c r="L43" s="22" t="s">
        <v>23</v>
      </c>
      <c r="M43" s="22">
        <v>113</v>
      </c>
      <c r="N43" s="20">
        <f t="shared" si="1"/>
        <v>15.662933667475917</v>
      </c>
      <c r="O43" s="21"/>
      <c r="P43" s="21"/>
      <c r="Q43" s="22">
        <v>20.8</v>
      </c>
      <c r="R43" s="22" t="s">
        <v>23</v>
      </c>
      <c r="S43" s="22">
        <v>114</v>
      </c>
      <c r="T43" s="20">
        <f t="shared" si="3"/>
        <v>16.00492459218221</v>
      </c>
      <c r="U43" s="21"/>
      <c r="V43" s="21"/>
      <c r="W43" s="5"/>
      <c r="X43" s="5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17"/>
      <c r="AM43" s="17"/>
    </row>
    <row r="44" spans="1:39" ht="19.5" customHeight="1">
      <c r="A44" s="255">
        <v>38</v>
      </c>
      <c r="B44" s="177" t="s">
        <v>1100</v>
      </c>
      <c r="C44" s="53"/>
      <c r="D44" s="109">
        <v>43376</v>
      </c>
      <c r="E44" s="359"/>
      <c r="F44" s="14"/>
      <c r="G44" s="22">
        <v>107</v>
      </c>
      <c r="H44" s="20">
        <f t="shared" si="4"/>
        <v>14.586426762162633</v>
      </c>
      <c r="I44" s="21"/>
      <c r="J44" s="73">
        <v>16.7</v>
      </c>
      <c r="K44" s="22">
        <v>16.7</v>
      </c>
      <c r="L44" s="22" t="s">
        <v>23</v>
      </c>
      <c r="M44" s="22">
        <v>108</v>
      </c>
      <c r="N44" s="20">
        <f t="shared" si="1"/>
        <v>14.317558299039781</v>
      </c>
      <c r="O44" s="21"/>
      <c r="P44" s="21"/>
      <c r="Q44" s="22">
        <v>17.5</v>
      </c>
      <c r="R44" s="22" t="s">
        <v>23</v>
      </c>
      <c r="S44" s="22">
        <v>110</v>
      </c>
      <c r="T44" s="20">
        <f t="shared" si="3"/>
        <v>14.46280991735537</v>
      </c>
      <c r="U44" s="21"/>
      <c r="V44" s="21"/>
      <c r="W44" s="5"/>
      <c r="X44" s="5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17"/>
      <c r="AM44" s="17"/>
    </row>
    <row r="45" spans="1:39" ht="19.5" customHeight="1">
      <c r="A45" s="255">
        <v>41</v>
      </c>
      <c r="B45" s="52"/>
      <c r="C45" s="53"/>
      <c r="D45" s="105"/>
      <c r="E45" s="359"/>
      <c r="F45" s="13"/>
      <c r="G45" s="21"/>
      <c r="H45" s="20"/>
      <c r="I45" s="21"/>
      <c r="J45" s="166"/>
      <c r="K45" s="21"/>
      <c r="L45" s="137"/>
      <c r="M45" s="21"/>
      <c r="N45" s="293"/>
      <c r="O45" s="21"/>
      <c r="P45" s="21"/>
      <c r="Q45" s="21"/>
      <c r="R45" s="137"/>
      <c r="S45" s="21"/>
      <c r="T45" s="293"/>
      <c r="U45" s="21"/>
      <c r="V45" s="21"/>
      <c r="W45" s="5"/>
      <c r="X45" s="5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17"/>
      <c r="AM45" s="17"/>
    </row>
    <row r="46" spans="1:39" ht="19.5" customHeight="1">
      <c r="A46" s="255">
        <v>42</v>
      </c>
      <c r="B46" s="52"/>
      <c r="C46" s="63">
        <f t="shared" ref="C46:D46" si="5">COUNTA(C7:C45)</f>
        <v>20</v>
      </c>
      <c r="D46" s="63">
        <f t="shared" si="5"/>
        <v>18</v>
      </c>
      <c r="E46" s="359"/>
      <c r="F46" s="14"/>
      <c r="G46" s="21"/>
      <c r="H46" s="17"/>
      <c r="I46" s="21"/>
      <c r="J46" s="166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5"/>
      <c r="X46" s="5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17"/>
      <c r="AM46" s="17"/>
    </row>
    <row r="47" spans="1:39" ht="19.5" customHeight="1">
      <c r="A47" s="3"/>
      <c r="B47" s="3"/>
      <c r="C47" s="5"/>
      <c r="D47" s="3"/>
      <c r="E47" s="462" t="s">
        <v>77</v>
      </c>
      <c r="F47" s="446"/>
      <c r="G47" s="446"/>
      <c r="H47" s="446"/>
      <c r="I47" s="446"/>
      <c r="J47" s="463"/>
      <c r="K47" s="461" t="s">
        <v>78</v>
      </c>
      <c r="L47" s="450"/>
      <c r="M47" s="450"/>
      <c r="N47" s="450"/>
      <c r="O47" s="450"/>
      <c r="P47" s="451"/>
      <c r="Q47" s="461" t="s">
        <v>79</v>
      </c>
      <c r="R47" s="450"/>
      <c r="S47" s="450"/>
      <c r="T47" s="450"/>
      <c r="U47" s="450"/>
      <c r="V47" s="451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ht="19.5" customHeight="1">
      <c r="A48" s="3"/>
      <c r="B48" s="3" t="s">
        <v>80</v>
      </c>
      <c r="C48" s="5"/>
      <c r="D48" s="3"/>
      <c r="E48" s="458" t="s">
        <v>82</v>
      </c>
      <c r="F48" s="446"/>
      <c r="G48" s="446"/>
      <c r="H48" s="446"/>
      <c r="I48" s="64">
        <f>I49+I50+I51+I52</f>
        <v>36</v>
      </c>
      <c r="J48" s="231"/>
      <c r="K48" s="458" t="s">
        <v>82</v>
      </c>
      <c r="L48" s="446"/>
      <c r="M48" s="446"/>
      <c r="N48" s="446"/>
      <c r="O48" s="64">
        <f>O49+O50+O51+O52</f>
        <v>38</v>
      </c>
      <c r="P48" s="3"/>
      <c r="Q48" s="458" t="s">
        <v>82</v>
      </c>
      <c r="R48" s="446"/>
      <c r="S48" s="446"/>
      <c r="T48" s="446"/>
      <c r="U48" s="64">
        <f>U49+U50+U51+U52</f>
        <v>37</v>
      </c>
      <c r="V48" s="65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ht="19.5" customHeight="1">
      <c r="A49" s="3"/>
      <c r="B49" s="3"/>
      <c r="C49" s="5"/>
      <c r="D49" s="3"/>
      <c r="E49" s="458" t="s">
        <v>85</v>
      </c>
      <c r="F49" s="446"/>
      <c r="G49" s="446"/>
      <c r="H49" s="446"/>
      <c r="I49" s="3">
        <f>SUM(COUNTIF(F7:F50,"A"),COUNTIF(F7:F50,"A."))</f>
        <v>33</v>
      </c>
      <c r="J49" s="231"/>
      <c r="K49" s="458" t="s">
        <v>85</v>
      </c>
      <c r="L49" s="446"/>
      <c r="M49" s="446"/>
      <c r="N49" s="446"/>
      <c r="O49" s="3">
        <f>SUM(COUNTIF(L7:L50,"A"),COUNTIF(L7:L50,"A."))</f>
        <v>34</v>
      </c>
      <c r="P49" s="3"/>
      <c r="Q49" s="458" t="s">
        <v>85</v>
      </c>
      <c r="R49" s="446"/>
      <c r="S49" s="446"/>
      <c r="T49" s="446"/>
      <c r="U49" s="3">
        <f>SUM(COUNTIF(R7:R50,"A"),COUNTIF(R7:R50,"A."))</f>
        <v>34</v>
      </c>
      <c r="V49" s="65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ht="19.5" customHeight="1">
      <c r="A50" s="3"/>
      <c r="B50" s="3" t="s">
        <v>1101</v>
      </c>
      <c r="C50" s="5"/>
      <c r="D50" s="3"/>
      <c r="E50" s="458" t="s">
        <v>88</v>
      </c>
      <c r="F50" s="446"/>
      <c r="G50" s="446"/>
      <c r="H50" s="446"/>
      <c r="I50" s="3">
        <f>SUM(COUNTIF(F7:F50,"B"),COUNTIF(F7:F50,"B."))</f>
        <v>0</v>
      </c>
      <c r="J50" s="231"/>
      <c r="K50" s="458" t="s">
        <v>88</v>
      </c>
      <c r="L50" s="446"/>
      <c r="M50" s="446"/>
      <c r="N50" s="446"/>
      <c r="O50" s="3">
        <f>SUM(COUNTIF(L7:L50,"B"),COUNTIF(L7:L50,"B."))</f>
        <v>0</v>
      </c>
      <c r="P50" s="3"/>
      <c r="Q50" s="458" t="s">
        <v>88</v>
      </c>
      <c r="R50" s="446"/>
      <c r="S50" s="446"/>
      <c r="T50" s="446"/>
      <c r="U50" s="3">
        <f>SUM(COUNTIF(R7:R50,"B"),COUNTIF(R7:R50,"B."))</f>
        <v>0</v>
      </c>
      <c r="V50" s="65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ht="19.5" customHeight="1">
      <c r="A51" s="3"/>
      <c r="B51" s="3" t="s">
        <v>1102</v>
      </c>
      <c r="C51" s="5"/>
      <c r="D51" s="3"/>
      <c r="E51" s="458" t="s">
        <v>90</v>
      </c>
      <c r="F51" s="446"/>
      <c r="G51" s="446"/>
      <c r="H51" s="446"/>
      <c r="I51" s="3">
        <f>SUM(COUNTIF(F7:F50,"C"),COUNTIF(F7:F50,"C."))</f>
        <v>0</v>
      </c>
      <c r="J51" s="232"/>
      <c r="K51" s="458" t="s">
        <v>90</v>
      </c>
      <c r="L51" s="446"/>
      <c r="M51" s="446"/>
      <c r="N51" s="446"/>
      <c r="O51" s="3">
        <f>SUM(COUNTIF(L7:L50,"C"),COUNTIF(L7:L50,"C."))</f>
        <v>0</v>
      </c>
      <c r="P51" s="3"/>
      <c r="Q51" s="458" t="s">
        <v>90</v>
      </c>
      <c r="R51" s="446"/>
      <c r="S51" s="446"/>
      <c r="T51" s="446"/>
      <c r="U51" s="3">
        <f>SUM(COUNTIF(R7:R50,"C"),COUNTIF(R7:R50,"C."))</f>
        <v>0</v>
      </c>
      <c r="V51" s="6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ht="19.5" customHeight="1">
      <c r="A52" s="3"/>
      <c r="B52" s="3"/>
      <c r="C52" s="5"/>
      <c r="D52" s="3"/>
      <c r="E52" s="458" t="s">
        <v>92</v>
      </c>
      <c r="F52" s="446"/>
      <c r="G52" s="446"/>
      <c r="H52" s="446"/>
      <c r="I52" s="3">
        <f>COUNTIF(F7:F50,"BP")</f>
        <v>3</v>
      </c>
      <c r="J52" s="231"/>
      <c r="K52" s="458" t="s">
        <v>92</v>
      </c>
      <c r="L52" s="446"/>
      <c r="M52" s="446"/>
      <c r="N52" s="446"/>
      <c r="O52" s="3">
        <f>COUNTIF(L7:L50,"BP")</f>
        <v>4</v>
      </c>
      <c r="P52" s="3"/>
      <c r="Q52" s="458" t="s">
        <v>92</v>
      </c>
      <c r="R52" s="446"/>
      <c r="S52" s="446"/>
      <c r="T52" s="446"/>
      <c r="U52" s="3">
        <f>COUNTIF(R7:R50,"BP")</f>
        <v>3</v>
      </c>
      <c r="V52" s="6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ht="19.5" customHeight="1">
      <c r="A53" s="3"/>
      <c r="B53" s="3"/>
      <c r="C53" s="5"/>
      <c r="D53" s="3"/>
      <c r="E53" s="458" t="s">
        <v>94</v>
      </c>
      <c r="F53" s="446"/>
      <c r="G53" s="446"/>
      <c r="H53" s="446"/>
      <c r="I53" s="3">
        <f>SUM(COUNTIF(F7:F50,"A."),COUNTIF(F7:F50,"B."),COUNTIF(F7:F50,"C."))</f>
        <v>0</v>
      </c>
      <c r="J53" s="232"/>
      <c r="K53" s="458" t="s">
        <v>94</v>
      </c>
      <c r="L53" s="446"/>
      <c r="M53" s="446"/>
      <c r="N53" s="446"/>
      <c r="O53" s="3">
        <f>SUM(COUNTIF(L7:L50,"A."),COUNTIF(L7:L50,"B."),COUNTIF(L7:L50,"C."))</f>
        <v>0</v>
      </c>
      <c r="P53" s="3"/>
      <c r="Q53" s="458" t="s">
        <v>95</v>
      </c>
      <c r="R53" s="446"/>
      <c r="S53" s="446"/>
      <c r="T53" s="446"/>
      <c r="U53" s="3">
        <f>SUM(COUNTIF(R7:R50,"A."),COUNTIF(R7:R50,"B."),COUNTIF(R7:R50,"C."))</f>
        <v>0</v>
      </c>
      <c r="V53" s="6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ht="19.5" customHeight="1">
      <c r="A54" s="3"/>
      <c r="B54" s="3"/>
      <c r="C54" s="5"/>
      <c r="D54" s="3"/>
      <c r="E54" s="459" t="s">
        <v>97</v>
      </c>
      <c r="F54" s="453"/>
      <c r="G54" s="453"/>
      <c r="H54" s="453"/>
      <c r="I54" s="66">
        <f>SUM(COUNTIF(F7:F50,"B."),COUNTIF(F7:F50,"C."))</f>
        <v>0</v>
      </c>
      <c r="J54" s="67"/>
      <c r="K54" s="459" t="s">
        <v>97</v>
      </c>
      <c r="L54" s="453"/>
      <c r="M54" s="453"/>
      <c r="N54" s="453"/>
      <c r="O54" s="66">
        <f>SUM(COUNTIF(L7:L50,"B."),COUNTIF(L7:L50,"C."))</f>
        <v>0</v>
      </c>
      <c r="P54" s="66"/>
      <c r="Q54" s="459" t="s">
        <v>97</v>
      </c>
      <c r="R54" s="453"/>
      <c r="S54" s="453"/>
      <c r="T54" s="453"/>
      <c r="U54" s="66">
        <f>SUM(COUNTIF(R7:R50,"B."),COUNTIF(R7:R50,"C."))</f>
        <v>0</v>
      </c>
      <c r="V54" s="68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ht="19.5" customHeight="1">
      <c r="A55" s="3"/>
      <c r="B55" s="3"/>
      <c r="C55" s="5"/>
      <c r="D55" s="5"/>
      <c r="E55" s="3"/>
      <c r="F55" s="9"/>
      <c r="G55" s="3"/>
      <c r="H55" s="3"/>
      <c r="I55" s="3"/>
      <c r="J55" s="3"/>
      <c r="K55" s="9"/>
      <c r="L55" s="5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ht="19.5" customHeight="1">
      <c r="A56" s="3"/>
      <c r="B56" s="3"/>
      <c r="C56" s="5"/>
      <c r="D56" s="5"/>
      <c r="E56" s="3"/>
      <c r="F56" s="9"/>
      <c r="G56" s="3"/>
      <c r="H56" s="3"/>
      <c r="I56" s="3"/>
      <c r="J56" s="3"/>
      <c r="K56" s="9"/>
      <c r="L56" s="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ht="19.5" customHeight="1">
      <c r="A57" s="3"/>
      <c r="B57" s="3"/>
      <c r="C57" s="5"/>
      <c r="D57" s="5"/>
      <c r="E57" s="3"/>
      <c r="F57" s="9"/>
      <c r="G57" s="3"/>
      <c r="H57" s="3"/>
      <c r="I57" s="3"/>
      <c r="J57" s="3"/>
      <c r="K57" s="9"/>
      <c r="L57" s="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ht="19.5" customHeight="1">
      <c r="A58" s="3"/>
      <c r="B58" s="3"/>
      <c r="C58" s="5"/>
      <c r="D58" s="5"/>
      <c r="E58" s="3"/>
      <c r="F58" s="9"/>
      <c r="G58" s="3"/>
      <c r="H58" s="3"/>
      <c r="I58" s="3"/>
      <c r="J58" s="3"/>
      <c r="K58" s="9"/>
      <c r="L58" s="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ht="19.5" customHeight="1">
      <c r="A59" s="3"/>
      <c r="B59" s="3"/>
      <c r="C59" s="5"/>
      <c r="D59" s="5"/>
      <c r="E59" s="3"/>
      <c r="F59" s="9"/>
      <c r="G59" s="3"/>
      <c r="H59" s="3"/>
      <c r="I59" s="3"/>
      <c r="J59" s="3"/>
      <c r="K59" s="9"/>
      <c r="L59" s="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ht="19.5" customHeight="1">
      <c r="A60" s="3"/>
      <c r="B60" s="3"/>
      <c r="C60" s="5"/>
      <c r="D60" s="5"/>
      <c r="E60" s="3"/>
      <c r="F60" s="9"/>
      <c r="G60" s="3"/>
      <c r="H60" s="3"/>
      <c r="I60" s="3"/>
      <c r="J60" s="3"/>
      <c r="K60" s="9"/>
      <c r="L60" s="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ht="19.5" customHeight="1">
      <c r="A61" s="3"/>
      <c r="B61" s="3"/>
      <c r="C61" s="5"/>
      <c r="D61" s="5"/>
      <c r="E61" s="3"/>
      <c r="F61" s="9"/>
      <c r="G61" s="3"/>
      <c r="H61" s="3"/>
      <c r="I61" s="3"/>
      <c r="J61" s="3"/>
      <c r="K61" s="9"/>
      <c r="L61" s="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ht="19.5" customHeight="1">
      <c r="A62" s="3"/>
      <c r="B62" s="3"/>
      <c r="C62" s="5"/>
      <c r="D62" s="5"/>
      <c r="E62" s="3"/>
      <c r="F62" s="9"/>
      <c r="G62" s="3"/>
      <c r="H62" s="3"/>
      <c r="I62" s="3"/>
      <c r="J62" s="3"/>
      <c r="K62" s="9"/>
      <c r="L62" s="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ht="19.5" customHeight="1">
      <c r="A63" s="3"/>
      <c r="B63" s="3"/>
      <c r="C63" s="3"/>
      <c r="D63" s="3"/>
      <c r="E63" s="3"/>
      <c r="F63" s="9"/>
      <c r="G63" s="3"/>
      <c r="H63" s="3"/>
      <c r="I63" s="3"/>
      <c r="J63" s="3"/>
      <c r="K63" s="9"/>
      <c r="L63" s="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ht="19.5" customHeight="1">
      <c r="A64" s="3"/>
      <c r="B64" s="3"/>
      <c r="C64" s="3"/>
      <c r="D64" s="3"/>
      <c r="E64" s="3"/>
      <c r="F64" s="9"/>
      <c r="G64" s="3"/>
      <c r="H64" s="3"/>
      <c r="I64" s="3"/>
      <c r="J64" s="3"/>
      <c r="K64" s="9"/>
      <c r="L64" s="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ht="19.5" customHeight="1">
      <c r="A65" s="3"/>
      <c r="B65" s="3"/>
      <c r="C65" s="3"/>
      <c r="D65" s="3"/>
      <c r="E65" s="3"/>
      <c r="F65" s="9"/>
      <c r="G65" s="3"/>
      <c r="H65" s="3"/>
      <c r="I65" s="3"/>
      <c r="J65" s="3"/>
      <c r="K65" s="9"/>
      <c r="L65" s="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ht="19.5" customHeight="1">
      <c r="A66" s="3"/>
      <c r="B66" s="3"/>
      <c r="C66" s="3"/>
      <c r="D66" s="3"/>
      <c r="E66" s="3"/>
      <c r="F66" s="9"/>
      <c r="G66" s="3"/>
      <c r="H66" s="3"/>
      <c r="I66" s="3"/>
      <c r="J66" s="3"/>
      <c r="K66" s="9"/>
      <c r="L66" s="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ht="19.5" customHeight="1">
      <c r="A67" s="3"/>
      <c r="B67" s="3"/>
      <c r="C67" s="3"/>
      <c r="D67" s="3"/>
      <c r="E67" s="3"/>
      <c r="F67" s="9"/>
      <c r="G67" s="3"/>
      <c r="H67" s="3"/>
      <c r="I67" s="3"/>
      <c r="J67" s="3"/>
      <c r="K67" s="9"/>
      <c r="L67" s="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ht="19.5" customHeight="1">
      <c r="A68" s="3"/>
      <c r="B68" s="3"/>
      <c r="C68" s="3"/>
      <c r="D68" s="3"/>
      <c r="E68" s="3"/>
      <c r="F68" s="9"/>
      <c r="G68" s="3"/>
      <c r="H68" s="3"/>
      <c r="I68" s="3"/>
      <c r="J68" s="3"/>
      <c r="K68" s="9"/>
      <c r="L68" s="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ht="19.5" customHeight="1">
      <c r="A69" s="3"/>
      <c r="B69" s="3"/>
      <c r="C69" s="3"/>
      <c r="D69" s="3"/>
      <c r="E69" s="3"/>
      <c r="F69" s="9"/>
      <c r="G69" s="3"/>
      <c r="H69" s="3"/>
      <c r="I69" s="3"/>
      <c r="J69" s="3"/>
      <c r="K69" s="9"/>
      <c r="L69" s="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ht="19.5" customHeight="1">
      <c r="A70" s="3"/>
      <c r="B70" s="3"/>
      <c r="C70" s="3"/>
      <c r="D70" s="3"/>
      <c r="E70" s="3"/>
      <c r="F70" s="9"/>
      <c r="G70" s="3"/>
      <c r="H70" s="3"/>
      <c r="I70" s="3"/>
      <c r="J70" s="3"/>
      <c r="K70" s="9"/>
      <c r="L70" s="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ht="19.5" customHeight="1">
      <c r="A71" s="3"/>
      <c r="B71" s="3"/>
      <c r="C71" s="3"/>
      <c r="D71" s="3"/>
      <c r="E71" s="3"/>
      <c r="F71" s="9"/>
      <c r="G71" s="3"/>
      <c r="H71" s="3"/>
      <c r="I71" s="3"/>
      <c r="J71" s="3"/>
      <c r="K71" s="9"/>
      <c r="L71" s="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ht="19.5" customHeight="1">
      <c r="A72" s="3"/>
      <c r="B72" s="3"/>
      <c r="C72" s="3"/>
      <c r="D72" s="3"/>
      <c r="E72" s="3"/>
      <c r="F72" s="9"/>
      <c r="G72" s="3"/>
      <c r="H72" s="3"/>
      <c r="I72" s="3"/>
      <c r="J72" s="3"/>
      <c r="K72" s="9"/>
      <c r="L72" s="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ht="19.5" customHeight="1">
      <c r="A73" s="3"/>
      <c r="B73" s="3"/>
      <c r="C73" s="3"/>
      <c r="D73" s="3"/>
      <c r="E73" s="3"/>
      <c r="F73" s="9"/>
      <c r="G73" s="3"/>
      <c r="H73" s="3"/>
      <c r="I73" s="3"/>
      <c r="J73" s="3"/>
      <c r="K73" s="9"/>
      <c r="L73" s="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ht="19.5" customHeight="1">
      <c r="A74" s="3"/>
      <c r="B74" s="3"/>
      <c r="C74" s="3"/>
      <c r="D74" s="3"/>
      <c r="E74" s="3"/>
      <c r="F74" s="9"/>
      <c r="G74" s="3"/>
      <c r="H74" s="3"/>
      <c r="I74" s="3"/>
      <c r="J74" s="3"/>
      <c r="K74" s="9"/>
      <c r="L74" s="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ht="19.5" customHeight="1">
      <c r="A75" s="3"/>
      <c r="B75" s="3"/>
      <c r="C75" s="3"/>
      <c r="D75" s="3"/>
      <c r="E75" s="3"/>
      <c r="F75" s="9"/>
      <c r="G75" s="3"/>
      <c r="H75" s="3"/>
      <c r="I75" s="3"/>
      <c r="J75" s="3"/>
      <c r="K75" s="9"/>
      <c r="L75" s="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ht="19.5" customHeight="1">
      <c r="A76" s="3"/>
      <c r="B76" s="3"/>
      <c r="C76" s="3"/>
      <c r="D76" s="3"/>
      <c r="E76" s="3"/>
      <c r="F76" s="9"/>
      <c r="G76" s="3"/>
      <c r="H76" s="3"/>
      <c r="I76" s="3"/>
      <c r="J76" s="3"/>
      <c r="K76" s="9"/>
      <c r="L76" s="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ht="19.5" customHeight="1">
      <c r="A77" s="3"/>
      <c r="B77" s="3"/>
      <c r="C77" s="3"/>
      <c r="D77" s="3"/>
      <c r="E77" s="3"/>
      <c r="F77" s="9"/>
      <c r="G77" s="3"/>
      <c r="H77" s="3"/>
      <c r="I77" s="3"/>
      <c r="J77" s="3"/>
      <c r="K77" s="9"/>
      <c r="L77" s="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ht="19.5" customHeight="1">
      <c r="A78" s="3"/>
      <c r="B78" s="3"/>
      <c r="C78" s="3"/>
      <c r="D78" s="3"/>
      <c r="E78" s="3"/>
      <c r="F78" s="9"/>
      <c r="G78" s="3"/>
      <c r="H78" s="3"/>
      <c r="I78" s="3"/>
      <c r="J78" s="3"/>
      <c r="K78" s="9"/>
      <c r="L78" s="5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ht="19.5" customHeight="1">
      <c r="A79" s="3"/>
      <c r="B79" s="3"/>
      <c r="C79" s="3"/>
      <c r="D79" s="3"/>
      <c r="E79" s="3"/>
      <c r="F79" s="9"/>
      <c r="G79" s="3"/>
      <c r="H79" s="3"/>
      <c r="I79" s="3"/>
      <c r="J79" s="3"/>
      <c r="K79" s="9"/>
      <c r="L79" s="5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ht="19.5" customHeight="1">
      <c r="A80" s="3"/>
      <c r="B80" s="3"/>
      <c r="C80" s="3"/>
      <c r="D80" s="3"/>
      <c r="E80" s="3"/>
      <c r="F80" s="9"/>
      <c r="G80" s="3"/>
      <c r="H80" s="3"/>
      <c r="I80" s="3"/>
      <c r="J80" s="3"/>
      <c r="K80" s="9"/>
      <c r="L80" s="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ht="19.5" customHeight="1">
      <c r="A81" s="3"/>
      <c r="B81" s="3"/>
      <c r="C81" s="3"/>
      <c r="D81" s="3"/>
      <c r="E81" s="3"/>
      <c r="F81" s="9"/>
      <c r="G81" s="3"/>
      <c r="H81" s="3"/>
      <c r="I81" s="3"/>
      <c r="J81" s="3"/>
      <c r="K81" s="9"/>
      <c r="L81" s="5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ht="19.5" customHeight="1">
      <c r="A82" s="3"/>
      <c r="B82" s="3"/>
      <c r="C82" s="3"/>
      <c r="D82" s="3"/>
      <c r="E82" s="3"/>
      <c r="F82" s="9"/>
      <c r="G82" s="3"/>
      <c r="H82" s="3"/>
      <c r="I82" s="3"/>
      <c r="J82" s="3"/>
      <c r="K82" s="9"/>
      <c r="L82" s="5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ht="19.5" customHeight="1">
      <c r="A83" s="3"/>
      <c r="B83" s="3"/>
      <c r="C83" s="3"/>
      <c r="D83" s="3"/>
      <c r="E83" s="3"/>
      <c r="F83" s="9"/>
      <c r="G83" s="3"/>
      <c r="H83" s="3"/>
      <c r="I83" s="3"/>
      <c r="J83" s="3"/>
      <c r="K83" s="9"/>
      <c r="L83" s="5"/>
      <c r="M83" s="3"/>
      <c r="N83" s="3"/>
      <c r="O83" s="3"/>
      <c r="P83" s="3"/>
      <c r="Q83" s="3"/>
      <c r="R83" s="3"/>
      <c r="S83" s="3"/>
      <c r="T83" s="3"/>
      <c r="U83" s="3"/>
      <c r="V83" s="3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1:39" ht="19.5" customHeight="1">
      <c r="A84" s="3"/>
      <c r="B84" s="3"/>
      <c r="C84" s="3"/>
      <c r="D84" s="3"/>
      <c r="E84" s="3"/>
      <c r="F84" s="9"/>
      <c r="G84" s="3"/>
      <c r="H84" s="3"/>
      <c r="I84" s="3"/>
      <c r="J84" s="3"/>
      <c r="K84" s="9"/>
      <c r="L84" s="5"/>
      <c r="M84" s="3"/>
      <c r="N84" s="3"/>
      <c r="O84" s="3"/>
      <c r="P84" s="3"/>
      <c r="Q84" s="3"/>
      <c r="R84" s="3"/>
      <c r="S84" s="3"/>
      <c r="T84" s="3"/>
      <c r="U84" s="3"/>
      <c r="V84" s="3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1:39" ht="19.5" customHeight="1">
      <c r="A85" s="3"/>
      <c r="B85" s="3"/>
      <c r="C85" s="3"/>
      <c r="D85" s="3"/>
      <c r="E85" s="3"/>
      <c r="F85" s="9"/>
      <c r="G85" s="3"/>
      <c r="H85" s="3"/>
      <c r="I85" s="3"/>
      <c r="J85" s="3"/>
      <c r="K85" s="9"/>
      <c r="L85" s="5"/>
      <c r="M85" s="3"/>
      <c r="N85" s="3"/>
      <c r="O85" s="3"/>
      <c r="P85" s="3"/>
      <c r="Q85" s="3"/>
      <c r="R85" s="3"/>
      <c r="S85" s="3"/>
      <c r="T85" s="3"/>
      <c r="U85" s="3"/>
      <c r="V85" s="3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1:39" ht="19.5" customHeight="1">
      <c r="A86" s="3"/>
      <c r="B86" s="3"/>
      <c r="C86" s="3"/>
      <c r="D86" s="3"/>
      <c r="E86" s="3"/>
      <c r="F86" s="9"/>
      <c r="G86" s="3"/>
      <c r="H86" s="3"/>
      <c r="I86" s="3"/>
      <c r="J86" s="3"/>
      <c r="K86" s="9"/>
      <c r="L86" s="5"/>
      <c r="M86" s="3"/>
      <c r="N86" s="3"/>
      <c r="O86" s="3"/>
      <c r="P86" s="3"/>
      <c r="Q86" s="3"/>
      <c r="R86" s="3"/>
      <c r="S86" s="3"/>
      <c r="T86" s="3"/>
      <c r="U86" s="3"/>
      <c r="V86" s="3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1:39" ht="19.5" customHeight="1">
      <c r="A87" s="3"/>
      <c r="B87" s="3"/>
      <c r="C87" s="3"/>
      <c r="D87" s="3"/>
      <c r="E87" s="3"/>
      <c r="F87" s="9"/>
      <c r="G87" s="3"/>
      <c r="H87" s="3"/>
      <c r="I87" s="3"/>
      <c r="J87" s="3"/>
      <c r="K87" s="9"/>
      <c r="L87" s="5"/>
      <c r="M87" s="3"/>
      <c r="N87" s="3"/>
      <c r="O87" s="3"/>
      <c r="P87" s="3"/>
      <c r="Q87" s="3"/>
      <c r="R87" s="3"/>
      <c r="S87" s="3"/>
      <c r="T87" s="3"/>
      <c r="U87" s="3"/>
      <c r="V87" s="3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1:39" ht="19.5" customHeight="1">
      <c r="A88" s="3"/>
      <c r="B88" s="3"/>
      <c r="C88" s="3"/>
      <c r="D88" s="3"/>
      <c r="E88" s="3"/>
      <c r="F88" s="9"/>
      <c r="G88" s="3"/>
      <c r="H88" s="3"/>
      <c r="I88" s="3"/>
      <c r="J88" s="3"/>
      <c r="K88" s="9"/>
      <c r="L88" s="5"/>
      <c r="M88" s="3"/>
      <c r="N88" s="3"/>
      <c r="O88" s="3"/>
      <c r="P88" s="3"/>
      <c r="Q88" s="3"/>
      <c r="R88" s="3"/>
      <c r="S88" s="3"/>
      <c r="T88" s="3"/>
      <c r="U88" s="3"/>
      <c r="V88" s="3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1:39" ht="19.5" customHeight="1">
      <c r="A89" s="3"/>
      <c r="B89" s="3"/>
      <c r="C89" s="3"/>
      <c r="D89" s="3"/>
      <c r="E89" s="3"/>
      <c r="F89" s="9"/>
      <c r="G89" s="3"/>
      <c r="H89" s="3"/>
      <c r="I89" s="3"/>
      <c r="J89" s="3"/>
      <c r="K89" s="9"/>
      <c r="L89" s="5"/>
      <c r="M89" s="3"/>
      <c r="N89" s="3"/>
      <c r="O89" s="3"/>
      <c r="P89" s="3"/>
      <c r="Q89" s="3"/>
      <c r="R89" s="3"/>
      <c r="S89" s="3"/>
      <c r="T89" s="3"/>
      <c r="U89" s="3"/>
      <c r="V89" s="3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1:39" ht="19.5" customHeight="1">
      <c r="A90" s="3"/>
      <c r="B90" s="3"/>
      <c r="C90" s="3"/>
      <c r="D90" s="3"/>
      <c r="E90" s="3"/>
      <c r="F90" s="9"/>
      <c r="G90" s="3"/>
      <c r="H90" s="3"/>
      <c r="I90" s="3"/>
      <c r="J90" s="3"/>
      <c r="K90" s="9"/>
      <c r="L90" s="5"/>
      <c r="M90" s="3"/>
      <c r="N90" s="3"/>
      <c r="O90" s="3"/>
      <c r="P90" s="3"/>
      <c r="Q90" s="3"/>
      <c r="R90" s="3"/>
      <c r="S90" s="3"/>
      <c r="T90" s="3"/>
      <c r="U90" s="3"/>
      <c r="V90" s="3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1:39" ht="19.5" customHeight="1">
      <c r="A91" s="3"/>
      <c r="B91" s="3"/>
      <c r="C91" s="3"/>
      <c r="D91" s="3"/>
      <c r="E91" s="3"/>
      <c r="F91" s="9"/>
      <c r="G91" s="3"/>
      <c r="H91" s="3"/>
      <c r="I91" s="3"/>
      <c r="J91" s="3"/>
      <c r="K91" s="9"/>
      <c r="L91" s="5"/>
      <c r="M91" s="3"/>
      <c r="N91" s="3"/>
      <c r="O91" s="3"/>
      <c r="P91" s="3"/>
      <c r="Q91" s="3"/>
      <c r="R91" s="3"/>
      <c r="S91" s="3"/>
      <c r="T91" s="3"/>
      <c r="U91" s="3"/>
      <c r="V91" s="3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1:39" ht="19.5" customHeight="1">
      <c r="A92" s="3"/>
      <c r="B92" s="3"/>
      <c r="C92" s="3"/>
      <c r="D92" s="3"/>
      <c r="E92" s="3"/>
      <c r="F92" s="9"/>
      <c r="G92" s="3"/>
      <c r="H92" s="3"/>
      <c r="I92" s="3"/>
      <c r="J92" s="3"/>
      <c r="K92" s="9"/>
      <c r="L92" s="5"/>
      <c r="M92" s="3"/>
      <c r="N92" s="3"/>
      <c r="O92" s="3"/>
      <c r="P92" s="3"/>
      <c r="Q92" s="3"/>
      <c r="R92" s="3"/>
      <c r="S92" s="3"/>
      <c r="T92" s="3"/>
      <c r="U92" s="3"/>
      <c r="V92" s="3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1:39" ht="19.5" customHeight="1">
      <c r="A93" s="3"/>
      <c r="B93" s="3"/>
      <c r="C93" s="3"/>
      <c r="D93" s="3"/>
      <c r="E93" s="3"/>
      <c r="F93" s="9"/>
      <c r="G93" s="3"/>
      <c r="H93" s="3"/>
      <c r="I93" s="3"/>
      <c r="J93" s="3"/>
      <c r="K93" s="9"/>
      <c r="L93" s="5"/>
      <c r="M93" s="3"/>
      <c r="N93" s="3"/>
      <c r="O93" s="3"/>
      <c r="P93" s="3"/>
      <c r="Q93" s="3"/>
      <c r="R93" s="3"/>
      <c r="S93" s="3"/>
      <c r="T93" s="3"/>
      <c r="U93" s="3"/>
      <c r="V93" s="3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1:39" ht="19.5" customHeight="1">
      <c r="A94" s="3"/>
      <c r="B94" s="3"/>
      <c r="C94" s="3"/>
      <c r="D94" s="3"/>
      <c r="E94" s="3"/>
      <c r="F94" s="9"/>
      <c r="G94" s="3"/>
      <c r="H94" s="3"/>
      <c r="I94" s="3"/>
      <c r="J94" s="3"/>
      <c r="K94" s="9"/>
      <c r="L94" s="5"/>
      <c r="M94" s="3"/>
      <c r="N94" s="3"/>
      <c r="O94" s="3"/>
      <c r="P94" s="3"/>
      <c r="Q94" s="3"/>
      <c r="R94" s="3"/>
      <c r="S94" s="3"/>
      <c r="T94" s="3"/>
      <c r="U94" s="3"/>
      <c r="V94" s="3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1:39" ht="19.5" customHeight="1">
      <c r="A95" s="3"/>
      <c r="B95" s="3"/>
      <c r="C95" s="3"/>
      <c r="D95" s="3"/>
      <c r="E95" s="3"/>
      <c r="F95" s="9"/>
      <c r="G95" s="3"/>
      <c r="H95" s="3"/>
      <c r="I95" s="3"/>
      <c r="J95" s="3"/>
      <c r="K95" s="9"/>
      <c r="L95" s="5"/>
      <c r="M95" s="3"/>
      <c r="N95" s="3"/>
      <c r="O95" s="3"/>
      <c r="P95" s="3"/>
      <c r="Q95" s="3"/>
      <c r="R95" s="3"/>
      <c r="S95" s="3"/>
      <c r="T95" s="3"/>
      <c r="U95" s="3"/>
      <c r="V95" s="3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1:39" ht="19.5" customHeight="1">
      <c r="A96" s="3"/>
      <c r="B96" s="3"/>
      <c r="C96" s="3"/>
      <c r="D96" s="3"/>
      <c r="E96" s="3"/>
      <c r="F96" s="9"/>
      <c r="G96" s="3"/>
      <c r="H96" s="3"/>
      <c r="I96" s="3"/>
      <c r="J96" s="3"/>
      <c r="K96" s="9"/>
      <c r="L96" s="5"/>
      <c r="M96" s="3"/>
      <c r="N96" s="3"/>
      <c r="O96" s="3"/>
      <c r="P96" s="3"/>
      <c r="Q96" s="3"/>
      <c r="R96" s="3"/>
      <c r="S96" s="3"/>
      <c r="T96" s="161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1:39" ht="19.5" customHeight="1">
      <c r="A97" s="3"/>
      <c r="B97" s="3"/>
      <c r="C97" s="3"/>
      <c r="D97" s="3"/>
      <c r="E97" s="3"/>
      <c r="F97" s="9"/>
      <c r="G97" s="3"/>
      <c r="H97" s="3"/>
      <c r="I97" s="3"/>
      <c r="J97" s="3"/>
      <c r="K97" s="9"/>
      <c r="L97" s="5"/>
      <c r="M97" s="3"/>
      <c r="N97" s="3"/>
      <c r="O97" s="3"/>
      <c r="P97" s="3"/>
      <c r="Q97" s="3"/>
      <c r="R97" s="3"/>
      <c r="S97" s="3"/>
      <c r="T97" s="161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1:39" ht="19.5" customHeight="1">
      <c r="A98" s="3"/>
      <c r="B98" s="3"/>
      <c r="C98" s="3"/>
      <c r="D98" s="3"/>
      <c r="E98" s="3"/>
      <c r="F98" s="9"/>
      <c r="G98" s="3"/>
      <c r="H98" s="3"/>
      <c r="I98" s="3"/>
      <c r="J98" s="3"/>
      <c r="K98" s="9"/>
      <c r="L98" s="5"/>
      <c r="M98" s="3"/>
      <c r="N98" s="3"/>
      <c r="O98" s="3"/>
      <c r="P98" s="3"/>
      <c r="Q98" s="3"/>
      <c r="R98" s="3"/>
      <c r="S98" s="3"/>
      <c r="T98" s="161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1:39" ht="19.5" customHeight="1">
      <c r="A99" s="3"/>
      <c r="B99" s="3"/>
      <c r="C99" s="3"/>
      <c r="D99" s="3"/>
      <c r="E99" s="3"/>
      <c r="F99" s="9"/>
      <c r="G99" s="3"/>
      <c r="H99" s="3"/>
      <c r="I99" s="3"/>
      <c r="J99" s="3"/>
      <c r="K99" s="9"/>
      <c r="L99" s="5"/>
      <c r="M99" s="3"/>
      <c r="N99" s="3"/>
      <c r="O99" s="3"/>
      <c r="P99" s="3"/>
      <c r="Q99" s="3"/>
      <c r="R99" s="3"/>
      <c r="S99" s="3"/>
      <c r="T99" s="161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1:39" ht="19.5" customHeight="1">
      <c r="A100" s="3"/>
      <c r="B100" s="3"/>
      <c r="C100" s="3"/>
      <c r="D100" s="3"/>
      <c r="E100" s="3"/>
      <c r="F100" s="9"/>
      <c r="G100" s="3"/>
      <c r="H100" s="3"/>
      <c r="I100" s="3"/>
      <c r="J100" s="3"/>
      <c r="K100" s="9"/>
      <c r="L100" s="5"/>
      <c r="M100" s="3"/>
      <c r="N100" s="3"/>
      <c r="O100" s="3"/>
      <c r="P100" s="3"/>
      <c r="Q100" s="3"/>
      <c r="R100" s="3"/>
      <c r="S100" s="3"/>
      <c r="T100" s="161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1:39" ht="19.5" customHeight="1">
      <c r="A101" s="3"/>
      <c r="B101" s="3"/>
      <c r="C101" s="3"/>
      <c r="D101" s="3"/>
      <c r="E101" s="3"/>
      <c r="F101" s="9"/>
      <c r="G101" s="3"/>
      <c r="H101" s="3"/>
      <c r="I101" s="3"/>
      <c r="J101" s="3"/>
      <c r="K101" s="9"/>
      <c r="L101" s="5"/>
      <c r="M101" s="3"/>
      <c r="N101" s="3"/>
      <c r="O101" s="3"/>
      <c r="P101" s="3"/>
      <c r="Q101" s="3"/>
      <c r="R101" s="3"/>
      <c r="S101" s="3"/>
      <c r="T101" s="161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1:39" ht="19.5" customHeight="1">
      <c r="A102" s="3"/>
      <c r="B102" s="3"/>
      <c r="C102" s="3"/>
      <c r="D102" s="3"/>
      <c r="E102" s="3"/>
      <c r="F102" s="9"/>
      <c r="G102" s="3"/>
      <c r="H102" s="3"/>
      <c r="I102" s="3"/>
      <c r="J102" s="3"/>
      <c r="K102" s="9"/>
      <c r="L102" s="5"/>
      <c r="M102" s="3"/>
      <c r="N102" s="3"/>
      <c r="O102" s="3"/>
      <c r="P102" s="3"/>
      <c r="Q102" s="3"/>
      <c r="R102" s="3"/>
      <c r="S102" s="3"/>
      <c r="T102" s="161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1:39" ht="19.5" customHeight="1">
      <c r="A103" s="3"/>
      <c r="B103" s="3"/>
      <c r="C103" s="3"/>
      <c r="D103" s="3"/>
      <c r="E103" s="3"/>
      <c r="F103" s="9"/>
      <c r="G103" s="3"/>
      <c r="H103" s="3"/>
      <c r="I103" s="3"/>
      <c r="J103" s="3"/>
      <c r="K103" s="9"/>
      <c r="L103" s="5"/>
      <c r="M103" s="3"/>
      <c r="N103" s="3"/>
      <c r="O103" s="3"/>
      <c r="P103" s="3"/>
      <c r="Q103" s="3"/>
      <c r="R103" s="3"/>
      <c r="S103" s="3"/>
      <c r="T103" s="161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1:39" ht="19.5" customHeight="1">
      <c r="A104" s="3"/>
      <c r="B104" s="3"/>
      <c r="C104" s="3"/>
      <c r="D104" s="3"/>
      <c r="E104" s="3"/>
      <c r="F104" s="9"/>
      <c r="G104" s="3"/>
      <c r="H104" s="3"/>
      <c r="I104" s="3"/>
      <c r="J104" s="3"/>
      <c r="K104" s="9"/>
      <c r="L104" s="5"/>
      <c r="M104" s="3"/>
      <c r="N104" s="3"/>
      <c r="O104" s="3"/>
      <c r="P104" s="3"/>
      <c r="Q104" s="3"/>
      <c r="R104" s="3"/>
      <c r="S104" s="3"/>
      <c r="T104" s="161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1:39" ht="19.5" customHeight="1">
      <c r="A105" s="3"/>
      <c r="B105" s="3"/>
      <c r="C105" s="3"/>
      <c r="D105" s="3"/>
      <c r="E105" s="3"/>
      <c r="F105" s="9"/>
      <c r="G105" s="3"/>
      <c r="H105" s="3"/>
      <c r="I105" s="3"/>
      <c r="J105" s="3"/>
      <c r="K105" s="9"/>
      <c r="L105" s="5"/>
      <c r="M105" s="3"/>
      <c r="N105" s="3"/>
      <c r="O105" s="3"/>
      <c r="P105" s="3"/>
      <c r="Q105" s="3"/>
      <c r="R105" s="3"/>
      <c r="S105" s="3"/>
      <c r="T105" s="161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1:39" ht="19.5" customHeight="1">
      <c r="A106" s="3"/>
      <c r="B106" s="3"/>
      <c r="C106" s="3"/>
      <c r="D106" s="3"/>
      <c r="E106" s="3"/>
      <c r="F106" s="9"/>
      <c r="G106" s="3"/>
      <c r="H106" s="3"/>
      <c r="I106" s="3"/>
      <c r="J106" s="3"/>
      <c r="K106" s="9"/>
      <c r="L106" s="5"/>
      <c r="M106" s="3"/>
      <c r="N106" s="3"/>
      <c r="O106" s="3"/>
      <c r="P106" s="3"/>
      <c r="Q106" s="3"/>
      <c r="R106" s="3"/>
      <c r="S106" s="3"/>
      <c r="T106" s="161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1:39" ht="19.5" customHeight="1">
      <c r="A107" s="3"/>
      <c r="B107" s="3"/>
      <c r="C107" s="3"/>
      <c r="D107" s="3"/>
      <c r="E107" s="3"/>
      <c r="F107" s="9"/>
      <c r="G107" s="3"/>
      <c r="H107" s="3"/>
      <c r="I107" s="3"/>
      <c r="J107" s="3"/>
      <c r="K107" s="9"/>
      <c r="L107" s="5"/>
      <c r="M107" s="3"/>
      <c r="N107" s="3"/>
      <c r="O107" s="3"/>
      <c r="P107" s="3"/>
      <c r="Q107" s="3"/>
      <c r="R107" s="3"/>
      <c r="S107" s="3"/>
      <c r="T107" s="161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1:39" ht="19.5" customHeight="1">
      <c r="A108" s="3"/>
      <c r="B108" s="3"/>
      <c r="C108" s="3"/>
      <c r="D108" s="3"/>
      <c r="E108" s="3"/>
      <c r="F108" s="9"/>
      <c r="G108" s="3"/>
      <c r="H108" s="3"/>
      <c r="I108" s="3"/>
      <c r="J108" s="3"/>
      <c r="K108" s="9"/>
      <c r="L108" s="5"/>
      <c r="M108" s="3"/>
      <c r="N108" s="3"/>
      <c r="O108" s="3"/>
      <c r="P108" s="3"/>
      <c r="Q108" s="3"/>
      <c r="R108" s="3"/>
      <c r="S108" s="3"/>
      <c r="T108" s="161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1:39" ht="19.5" customHeight="1">
      <c r="A109" s="3"/>
      <c r="B109" s="3"/>
      <c r="C109" s="3"/>
      <c r="D109" s="3"/>
      <c r="E109" s="3"/>
      <c r="F109" s="9"/>
      <c r="G109" s="3"/>
      <c r="H109" s="3"/>
      <c r="I109" s="3"/>
      <c r="J109" s="3"/>
      <c r="K109" s="9"/>
      <c r="L109" s="5"/>
      <c r="M109" s="3"/>
      <c r="N109" s="3"/>
      <c r="O109" s="3"/>
      <c r="P109" s="3"/>
      <c r="Q109" s="3"/>
      <c r="R109" s="3"/>
      <c r="S109" s="3"/>
      <c r="T109" s="161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1:39" ht="19.5" customHeight="1">
      <c r="A110" s="3"/>
      <c r="B110" s="3"/>
      <c r="C110" s="3"/>
      <c r="D110" s="3"/>
      <c r="E110" s="3"/>
      <c r="F110" s="9"/>
      <c r="G110" s="3"/>
      <c r="H110" s="3"/>
      <c r="I110" s="3"/>
      <c r="J110" s="3"/>
      <c r="K110" s="9"/>
      <c r="L110" s="5"/>
      <c r="M110" s="3"/>
      <c r="N110" s="3"/>
      <c r="O110" s="3"/>
      <c r="P110" s="3"/>
      <c r="Q110" s="3"/>
      <c r="R110" s="3"/>
      <c r="S110" s="3"/>
      <c r="T110" s="161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1:39" ht="19.5" customHeight="1">
      <c r="A111" s="3"/>
      <c r="B111" s="3"/>
      <c r="C111" s="3"/>
      <c r="D111" s="3"/>
      <c r="E111" s="3"/>
      <c r="F111" s="9"/>
      <c r="G111" s="3"/>
      <c r="H111" s="3"/>
      <c r="I111" s="3"/>
      <c r="J111" s="3"/>
      <c r="K111" s="9"/>
      <c r="L111" s="5"/>
      <c r="M111" s="3"/>
      <c r="N111" s="3"/>
      <c r="O111" s="3"/>
      <c r="P111" s="3"/>
      <c r="Q111" s="3"/>
      <c r="R111" s="3"/>
      <c r="S111" s="3"/>
      <c r="T111" s="161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1:39" ht="19.5" customHeight="1">
      <c r="A112" s="3"/>
      <c r="B112" s="3"/>
      <c r="C112" s="3"/>
      <c r="D112" s="3"/>
      <c r="E112" s="3"/>
      <c r="F112" s="9"/>
      <c r="G112" s="3"/>
      <c r="H112" s="3"/>
      <c r="I112" s="3"/>
      <c r="J112" s="3"/>
      <c r="K112" s="9"/>
      <c r="L112" s="5"/>
      <c r="M112" s="3"/>
      <c r="N112" s="3"/>
      <c r="O112" s="3"/>
      <c r="P112" s="3"/>
      <c r="Q112" s="3"/>
      <c r="R112" s="3"/>
      <c r="S112" s="3"/>
      <c r="T112" s="161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:39" ht="19.5" customHeight="1">
      <c r="A113" s="3"/>
      <c r="B113" s="3"/>
      <c r="C113" s="3"/>
      <c r="D113" s="3"/>
      <c r="E113" s="3"/>
      <c r="F113" s="9"/>
      <c r="G113" s="3"/>
      <c r="H113" s="3"/>
      <c r="I113" s="3"/>
      <c r="J113" s="3"/>
      <c r="K113" s="9"/>
      <c r="L113" s="5"/>
      <c r="M113" s="3"/>
      <c r="N113" s="3"/>
      <c r="O113" s="3"/>
      <c r="P113" s="3"/>
      <c r="Q113" s="3"/>
      <c r="R113" s="3"/>
      <c r="S113" s="3"/>
      <c r="T113" s="161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:39" ht="19.5" customHeight="1">
      <c r="A114" s="3"/>
      <c r="B114" s="3"/>
      <c r="C114" s="3"/>
      <c r="D114" s="3"/>
      <c r="E114" s="3"/>
      <c r="F114" s="9"/>
      <c r="G114" s="3"/>
      <c r="H114" s="3"/>
      <c r="I114" s="3"/>
      <c r="J114" s="3"/>
      <c r="K114" s="9"/>
      <c r="L114" s="5"/>
      <c r="M114" s="3"/>
      <c r="N114" s="3"/>
      <c r="O114" s="3"/>
      <c r="P114" s="3"/>
      <c r="Q114" s="3"/>
      <c r="R114" s="3"/>
      <c r="S114" s="3"/>
      <c r="T114" s="161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:39" ht="19.5" customHeight="1">
      <c r="A115" s="3"/>
      <c r="B115" s="3"/>
      <c r="C115" s="3"/>
      <c r="D115" s="3"/>
      <c r="E115" s="3"/>
      <c r="F115" s="9"/>
      <c r="G115" s="3"/>
      <c r="H115" s="3"/>
      <c r="I115" s="3"/>
      <c r="J115" s="3"/>
      <c r="K115" s="9"/>
      <c r="L115" s="5"/>
      <c r="M115" s="3"/>
      <c r="N115" s="3"/>
      <c r="O115" s="3"/>
      <c r="P115" s="3"/>
      <c r="Q115" s="3"/>
      <c r="R115" s="3"/>
      <c r="S115" s="3"/>
      <c r="T115" s="161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:39" ht="19.5" customHeight="1">
      <c r="A116" s="3"/>
      <c r="B116" s="3"/>
      <c r="C116" s="3"/>
      <c r="D116" s="3"/>
      <c r="E116" s="3"/>
      <c r="F116" s="9"/>
      <c r="G116" s="3"/>
      <c r="H116" s="3"/>
      <c r="I116" s="3"/>
      <c r="J116" s="3"/>
      <c r="K116" s="9"/>
      <c r="L116" s="5"/>
      <c r="M116" s="3"/>
      <c r="N116" s="3"/>
      <c r="O116" s="3"/>
      <c r="P116" s="3"/>
      <c r="Q116" s="3"/>
      <c r="R116" s="3"/>
      <c r="S116" s="3"/>
      <c r="T116" s="161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:39" ht="19.5" customHeight="1">
      <c r="A117" s="3"/>
      <c r="B117" s="3"/>
      <c r="C117" s="3"/>
      <c r="D117" s="3"/>
      <c r="E117" s="3"/>
      <c r="F117" s="9"/>
      <c r="G117" s="3"/>
      <c r="H117" s="3"/>
      <c r="I117" s="3"/>
      <c r="J117" s="3"/>
      <c r="K117" s="9"/>
      <c r="L117" s="5"/>
      <c r="M117" s="3"/>
      <c r="N117" s="3"/>
      <c r="O117" s="3"/>
      <c r="P117" s="3"/>
      <c r="Q117" s="3"/>
      <c r="R117" s="3"/>
      <c r="S117" s="3"/>
      <c r="T117" s="161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:39" ht="19.5" customHeight="1">
      <c r="A118" s="3"/>
      <c r="B118" s="3"/>
      <c r="C118" s="3"/>
      <c r="D118" s="3"/>
      <c r="E118" s="3"/>
      <c r="F118" s="9"/>
      <c r="G118" s="3"/>
      <c r="H118" s="3"/>
      <c r="I118" s="3"/>
      <c r="J118" s="3"/>
      <c r="K118" s="9"/>
      <c r="L118" s="5"/>
      <c r="M118" s="3"/>
      <c r="N118" s="3"/>
      <c r="O118" s="3"/>
      <c r="P118" s="3"/>
      <c r="Q118" s="3"/>
      <c r="R118" s="3"/>
      <c r="S118" s="3"/>
      <c r="T118" s="161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:39" ht="19.5" customHeight="1">
      <c r="A119" s="3"/>
      <c r="B119" s="3"/>
      <c r="C119" s="3"/>
      <c r="D119" s="3"/>
      <c r="E119" s="3"/>
      <c r="F119" s="9"/>
      <c r="G119" s="3"/>
      <c r="H119" s="3"/>
      <c r="I119" s="3"/>
      <c r="J119" s="3"/>
      <c r="K119" s="9"/>
      <c r="L119" s="5"/>
      <c r="M119" s="3"/>
      <c r="N119" s="3"/>
      <c r="O119" s="3"/>
      <c r="P119" s="3"/>
      <c r="Q119" s="3"/>
      <c r="R119" s="3"/>
      <c r="S119" s="3"/>
      <c r="T119" s="161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:39" ht="19.5" customHeight="1">
      <c r="A120" s="3"/>
      <c r="B120" s="3"/>
      <c r="C120" s="3"/>
      <c r="D120" s="3"/>
      <c r="E120" s="3"/>
      <c r="F120" s="9"/>
      <c r="G120" s="3"/>
      <c r="H120" s="3"/>
      <c r="I120" s="3"/>
      <c r="J120" s="3"/>
      <c r="K120" s="9"/>
      <c r="L120" s="5"/>
      <c r="M120" s="3"/>
      <c r="N120" s="3"/>
      <c r="O120" s="3"/>
      <c r="P120" s="3"/>
      <c r="Q120" s="3"/>
      <c r="R120" s="3"/>
      <c r="S120" s="3"/>
      <c r="T120" s="161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:39" ht="19.5" customHeight="1">
      <c r="A121" s="3"/>
      <c r="B121" s="3"/>
      <c r="C121" s="3"/>
      <c r="D121" s="3"/>
      <c r="E121" s="3"/>
      <c r="F121" s="9"/>
      <c r="G121" s="3"/>
      <c r="H121" s="3"/>
      <c r="I121" s="3"/>
      <c r="J121" s="3"/>
      <c r="K121" s="9"/>
      <c r="L121" s="5"/>
      <c r="M121" s="3"/>
      <c r="N121" s="3"/>
      <c r="O121" s="3"/>
      <c r="P121" s="3"/>
      <c r="Q121" s="3"/>
      <c r="R121" s="3"/>
      <c r="S121" s="3"/>
      <c r="T121" s="161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:39" ht="19.5" customHeight="1">
      <c r="A122" s="3"/>
      <c r="B122" s="3"/>
      <c r="C122" s="3"/>
      <c r="D122" s="3"/>
      <c r="E122" s="3"/>
      <c r="F122" s="9"/>
      <c r="G122" s="3"/>
      <c r="H122" s="3"/>
      <c r="I122" s="3"/>
      <c r="J122" s="3"/>
      <c r="K122" s="9"/>
      <c r="L122" s="5"/>
      <c r="M122" s="3"/>
      <c r="N122" s="3"/>
      <c r="O122" s="3"/>
      <c r="P122" s="3"/>
      <c r="Q122" s="3"/>
      <c r="R122" s="3"/>
      <c r="S122" s="3"/>
      <c r="T122" s="161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:39" ht="19.5" customHeight="1">
      <c r="A123" s="3"/>
      <c r="B123" s="3"/>
      <c r="C123" s="3"/>
      <c r="D123" s="3"/>
      <c r="E123" s="3"/>
      <c r="F123" s="9"/>
      <c r="G123" s="3"/>
      <c r="H123" s="3"/>
      <c r="I123" s="3"/>
      <c r="J123" s="3"/>
      <c r="K123" s="9"/>
      <c r="L123" s="5"/>
      <c r="M123" s="3"/>
      <c r="N123" s="3"/>
      <c r="O123" s="3"/>
      <c r="P123" s="3"/>
      <c r="Q123" s="3"/>
      <c r="R123" s="3"/>
      <c r="S123" s="3"/>
      <c r="T123" s="161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:39" ht="19.5" customHeight="1">
      <c r="A124" s="3"/>
      <c r="B124" s="3"/>
      <c r="C124" s="3"/>
      <c r="D124" s="3"/>
      <c r="E124" s="3"/>
      <c r="F124" s="9"/>
      <c r="G124" s="3"/>
      <c r="H124" s="3"/>
      <c r="I124" s="3"/>
      <c r="J124" s="3"/>
      <c r="K124" s="9"/>
      <c r="L124" s="5"/>
      <c r="M124" s="3"/>
      <c r="N124" s="3"/>
      <c r="O124" s="3"/>
      <c r="P124" s="3"/>
      <c r="Q124" s="3"/>
      <c r="R124" s="3"/>
      <c r="S124" s="3"/>
      <c r="T124" s="161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:39" ht="19.5" customHeight="1">
      <c r="A125" s="3"/>
      <c r="B125" s="3"/>
      <c r="C125" s="3"/>
      <c r="D125" s="3"/>
      <c r="E125" s="3"/>
      <c r="F125" s="9"/>
      <c r="G125" s="3"/>
      <c r="H125" s="3"/>
      <c r="I125" s="3"/>
      <c r="J125" s="3"/>
      <c r="K125" s="9"/>
      <c r="L125" s="5"/>
      <c r="M125" s="3"/>
      <c r="N125" s="3"/>
      <c r="O125" s="3"/>
      <c r="P125" s="3"/>
      <c r="Q125" s="3"/>
      <c r="R125" s="3"/>
      <c r="S125" s="3"/>
      <c r="T125" s="161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:39" ht="19.5" customHeight="1">
      <c r="A126" s="3"/>
      <c r="B126" s="3"/>
      <c r="C126" s="3"/>
      <c r="D126" s="3"/>
      <c r="E126" s="3"/>
      <c r="F126" s="9"/>
      <c r="G126" s="3"/>
      <c r="H126" s="3"/>
      <c r="I126" s="3"/>
      <c r="J126" s="3"/>
      <c r="K126" s="9"/>
      <c r="L126" s="5"/>
      <c r="M126" s="3"/>
      <c r="N126" s="3"/>
      <c r="O126" s="3"/>
      <c r="P126" s="3"/>
      <c r="Q126" s="3"/>
      <c r="R126" s="3"/>
      <c r="S126" s="3"/>
      <c r="T126" s="161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:39" ht="19.5" customHeight="1">
      <c r="A127" s="3"/>
      <c r="B127" s="3"/>
      <c r="C127" s="3"/>
      <c r="D127" s="3"/>
      <c r="E127" s="3"/>
      <c r="F127" s="9"/>
      <c r="G127" s="3"/>
      <c r="H127" s="3"/>
      <c r="I127" s="3"/>
      <c r="J127" s="3"/>
      <c r="K127" s="9"/>
      <c r="L127" s="5"/>
      <c r="M127" s="3"/>
      <c r="N127" s="3"/>
      <c r="O127" s="3"/>
      <c r="P127" s="3"/>
      <c r="Q127" s="3"/>
      <c r="R127" s="3"/>
      <c r="S127" s="3"/>
      <c r="T127" s="161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:39" ht="19.5" customHeight="1">
      <c r="A128" s="3"/>
      <c r="B128" s="3"/>
      <c r="C128" s="3"/>
      <c r="D128" s="3"/>
      <c r="E128" s="3"/>
      <c r="F128" s="9"/>
      <c r="G128" s="3"/>
      <c r="H128" s="3"/>
      <c r="I128" s="3"/>
      <c r="J128" s="3"/>
      <c r="K128" s="9"/>
      <c r="L128" s="5"/>
      <c r="M128" s="3"/>
      <c r="N128" s="3"/>
      <c r="O128" s="3"/>
      <c r="P128" s="3"/>
      <c r="Q128" s="3"/>
      <c r="R128" s="3"/>
      <c r="S128" s="3"/>
      <c r="T128" s="161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1:39" ht="19.5" customHeight="1">
      <c r="A129" s="3"/>
      <c r="B129" s="3"/>
      <c r="C129" s="3"/>
      <c r="D129" s="3"/>
      <c r="E129" s="3"/>
      <c r="F129" s="9"/>
      <c r="G129" s="3"/>
      <c r="H129" s="3"/>
      <c r="I129" s="3"/>
      <c r="J129" s="3"/>
      <c r="K129" s="9"/>
      <c r="L129" s="5"/>
      <c r="M129" s="3"/>
      <c r="N129" s="3"/>
      <c r="O129" s="3"/>
      <c r="P129" s="3"/>
      <c r="Q129" s="3"/>
      <c r="R129" s="3"/>
      <c r="S129" s="3"/>
      <c r="T129" s="161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1:39" ht="19.5" customHeight="1">
      <c r="A130" s="3"/>
      <c r="B130" s="3"/>
      <c r="C130" s="3"/>
      <c r="D130" s="3"/>
      <c r="E130" s="3"/>
      <c r="F130" s="9"/>
      <c r="G130" s="3"/>
      <c r="H130" s="3"/>
      <c r="I130" s="3"/>
      <c r="J130" s="3"/>
      <c r="K130" s="9"/>
      <c r="L130" s="5"/>
      <c r="M130" s="3"/>
      <c r="N130" s="3"/>
      <c r="O130" s="3"/>
      <c r="P130" s="3"/>
      <c r="Q130" s="3"/>
      <c r="R130" s="3"/>
      <c r="S130" s="3"/>
      <c r="T130" s="161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</row>
    <row r="131" spans="1:39" ht="19.5" customHeight="1">
      <c r="A131" s="3"/>
      <c r="B131" s="3"/>
      <c r="C131" s="3"/>
      <c r="D131" s="3"/>
      <c r="E131" s="3"/>
      <c r="F131" s="9"/>
      <c r="G131" s="3"/>
      <c r="H131" s="3"/>
      <c r="I131" s="3"/>
      <c r="J131" s="3"/>
      <c r="K131" s="9"/>
      <c r="L131" s="5"/>
      <c r="M131" s="3"/>
      <c r="N131" s="3"/>
      <c r="O131" s="3"/>
      <c r="P131" s="3"/>
      <c r="Q131" s="3"/>
      <c r="R131" s="3"/>
      <c r="S131" s="3"/>
      <c r="T131" s="161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1:39" ht="19.5" customHeight="1">
      <c r="A132" s="3"/>
      <c r="B132" s="3"/>
      <c r="C132" s="3"/>
      <c r="D132" s="3"/>
      <c r="E132" s="3"/>
      <c r="F132" s="9"/>
      <c r="G132" s="3"/>
      <c r="H132" s="3"/>
      <c r="I132" s="3"/>
      <c r="J132" s="3"/>
      <c r="K132" s="9"/>
      <c r="L132" s="5"/>
      <c r="M132" s="3"/>
      <c r="N132" s="3"/>
      <c r="O132" s="3"/>
      <c r="P132" s="3"/>
      <c r="Q132" s="3"/>
      <c r="R132" s="3"/>
      <c r="S132" s="3"/>
      <c r="T132" s="161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1:39" ht="19.5" customHeight="1">
      <c r="A133" s="3"/>
      <c r="B133" s="3"/>
      <c r="C133" s="3"/>
      <c r="D133" s="3"/>
      <c r="E133" s="3"/>
      <c r="F133" s="9"/>
      <c r="G133" s="3"/>
      <c r="H133" s="3"/>
      <c r="I133" s="3"/>
      <c r="J133" s="3"/>
      <c r="K133" s="9"/>
      <c r="L133" s="5"/>
      <c r="M133" s="3"/>
      <c r="N133" s="3"/>
      <c r="O133" s="3"/>
      <c r="P133" s="3"/>
      <c r="Q133" s="3"/>
      <c r="R133" s="3"/>
      <c r="S133" s="3"/>
      <c r="T133" s="161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1:39" ht="19.5" customHeight="1">
      <c r="A134" s="3"/>
      <c r="B134" s="3"/>
      <c r="C134" s="3"/>
      <c r="D134" s="3"/>
      <c r="E134" s="3"/>
      <c r="F134" s="9"/>
      <c r="G134" s="3"/>
      <c r="H134" s="3"/>
      <c r="I134" s="3"/>
      <c r="J134" s="3"/>
      <c r="K134" s="9"/>
      <c r="L134" s="5"/>
      <c r="M134" s="3"/>
      <c r="N134" s="3"/>
      <c r="O134" s="3"/>
      <c r="P134" s="3"/>
      <c r="Q134" s="3"/>
      <c r="R134" s="3"/>
      <c r="S134" s="3"/>
      <c r="T134" s="161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1:39" ht="19.5" customHeight="1">
      <c r="A135" s="3"/>
      <c r="B135" s="3"/>
      <c r="C135" s="3"/>
      <c r="D135" s="3"/>
      <c r="E135" s="3"/>
      <c r="F135" s="9"/>
      <c r="G135" s="3"/>
      <c r="H135" s="3"/>
      <c r="I135" s="3"/>
      <c r="J135" s="3"/>
      <c r="K135" s="9"/>
      <c r="L135" s="5"/>
      <c r="M135" s="3"/>
      <c r="N135" s="3"/>
      <c r="O135" s="3"/>
      <c r="P135" s="3"/>
      <c r="Q135" s="3"/>
      <c r="R135" s="3"/>
      <c r="S135" s="3"/>
      <c r="T135" s="161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1:39" ht="19.5" customHeight="1">
      <c r="A136" s="3"/>
      <c r="B136" s="3"/>
      <c r="C136" s="3"/>
      <c r="D136" s="3"/>
      <c r="E136" s="3"/>
      <c r="F136" s="9"/>
      <c r="G136" s="3"/>
      <c r="H136" s="3"/>
      <c r="I136" s="3"/>
      <c r="J136" s="3"/>
      <c r="K136" s="9"/>
      <c r="L136" s="5"/>
      <c r="M136" s="3"/>
      <c r="N136" s="3"/>
      <c r="O136" s="3"/>
      <c r="P136" s="3"/>
      <c r="Q136" s="3"/>
      <c r="R136" s="3"/>
      <c r="S136" s="3"/>
      <c r="T136" s="161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1:39" ht="19.5" customHeight="1">
      <c r="A137" s="3"/>
      <c r="B137" s="3"/>
      <c r="C137" s="3"/>
      <c r="D137" s="3"/>
      <c r="E137" s="3"/>
      <c r="F137" s="9"/>
      <c r="G137" s="3"/>
      <c r="H137" s="3"/>
      <c r="I137" s="3"/>
      <c r="J137" s="3"/>
      <c r="K137" s="9"/>
      <c r="L137" s="5"/>
      <c r="M137" s="3"/>
      <c r="N137" s="3"/>
      <c r="O137" s="3"/>
      <c r="P137" s="3"/>
      <c r="Q137" s="3"/>
      <c r="R137" s="3"/>
      <c r="S137" s="3"/>
      <c r="T137" s="161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1:39" ht="19.5" customHeight="1">
      <c r="A138" s="3"/>
      <c r="B138" s="3"/>
      <c r="C138" s="3"/>
      <c r="D138" s="3"/>
      <c r="E138" s="3"/>
      <c r="F138" s="9"/>
      <c r="G138" s="3"/>
      <c r="H138" s="3"/>
      <c r="I138" s="3"/>
      <c r="J138" s="3"/>
      <c r="K138" s="9"/>
      <c r="L138" s="5"/>
      <c r="M138" s="3"/>
      <c r="N138" s="3"/>
      <c r="O138" s="3"/>
      <c r="P138" s="3"/>
      <c r="Q138" s="3"/>
      <c r="R138" s="3"/>
      <c r="S138" s="3"/>
      <c r="T138" s="161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  <row r="139" spans="1:39" ht="19.5" customHeight="1">
      <c r="A139" s="3"/>
      <c r="B139" s="3"/>
      <c r="C139" s="3"/>
      <c r="D139" s="3"/>
      <c r="E139" s="3"/>
      <c r="F139" s="9"/>
      <c r="G139" s="3"/>
      <c r="H139" s="3"/>
      <c r="I139" s="3"/>
      <c r="J139" s="3"/>
      <c r="K139" s="9"/>
      <c r="L139" s="5"/>
      <c r="M139" s="3"/>
      <c r="N139" s="3"/>
      <c r="O139" s="3"/>
      <c r="P139" s="3"/>
      <c r="Q139" s="3"/>
      <c r="R139" s="3"/>
      <c r="S139" s="3"/>
      <c r="T139" s="161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:39" ht="19.5" customHeight="1">
      <c r="A140" s="3"/>
      <c r="B140" s="3"/>
      <c r="C140" s="3"/>
      <c r="D140" s="3"/>
      <c r="E140" s="3"/>
      <c r="F140" s="9"/>
      <c r="G140" s="3"/>
      <c r="H140" s="3"/>
      <c r="I140" s="3"/>
      <c r="J140" s="3"/>
      <c r="K140" s="9"/>
      <c r="L140" s="5"/>
      <c r="M140" s="3"/>
      <c r="N140" s="3"/>
      <c r="O140" s="3"/>
      <c r="P140" s="3"/>
      <c r="Q140" s="3"/>
      <c r="R140" s="3"/>
      <c r="S140" s="3"/>
      <c r="T140" s="161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:39" ht="19.5" customHeight="1">
      <c r="A141" s="3"/>
      <c r="B141" s="3"/>
      <c r="C141" s="3"/>
      <c r="D141" s="3"/>
      <c r="E141" s="3"/>
      <c r="F141" s="9"/>
      <c r="G141" s="3"/>
      <c r="H141" s="3"/>
      <c r="I141" s="3"/>
      <c r="J141" s="3"/>
      <c r="K141" s="9"/>
      <c r="L141" s="5"/>
      <c r="M141" s="3"/>
      <c r="N141" s="3"/>
      <c r="O141" s="3"/>
      <c r="P141" s="3"/>
      <c r="Q141" s="3"/>
      <c r="R141" s="3"/>
      <c r="S141" s="3"/>
      <c r="T141" s="161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:39" ht="19.5" customHeight="1">
      <c r="A142" s="3"/>
      <c r="B142" s="3"/>
      <c r="C142" s="3"/>
      <c r="D142" s="3"/>
      <c r="E142" s="3"/>
      <c r="F142" s="9"/>
      <c r="G142" s="3"/>
      <c r="H142" s="3"/>
      <c r="I142" s="3"/>
      <c r="J142" s="3"/>
      <c r="K142" s="9"/>
      <c r="L142" s="5"/>
      <c r="M142" s="3"/>
      <c r="N142" s="3"/>
      <c r="O142" s="3"/>
      <c r="P142" s="3"/>
      <c r="Q142" s="3"/>
      <c r="R142" s="3"/>
      <c r="S142" s="3"/>
      <c r="T142" s="161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:39" ht="19.5" customHeight="1">
      <c r="A143" s="3"/>
      <c r="B143" s="3"/>
      <c r="C143" s="3"/>
      <c r="D143" s="3"/>
      <c r="E143" s="3"/>
      <c r="F143" s="9"/>
      <c r="G143" s="3"/>
      <c r="H143" s="3"/>
      <c r="I143" s="3"/>
      <c r="J143" s="3"/>
      <c r="K143" s="9"/>
      <c r="L143" s="5"/>
      <c r="M143" s="3"/>
      <c r="N143" s="3"/>
      <c r="O143" s="3"/>
      <c r="P143" s="3"/>
      <c r="Q143" s="3"/>
      <c r="R143" s="3"/>
      <c r="S143" s="3"/>
      <c r="T143" s="161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:39" ht="19.5" customHeight="1">
      <c r="A144" s="3"/>
      <c r="B144" s="3"/>
      <c r="C144" s="3"/>
      <c r="D144" s="3"/>
      <c r="E144" s="3"/>
      <c r="F144" s="9"/>
      <c r="G144" s="3"/>
      <c r="H144" s="3"/>
      <c r="I144" s="3"/>
      <c r="J144" s="3"/>
      <c r="K144" s="9"/>
      <c r="L144" s="5"/>
      <c r="M144" s="3"/>
      <c r="N144" s="3"/>
      <c r="O144" s="3"/>
      <c r="P144" s="3"/>
      <c r="Q144" s="3"/>
      <c r="R144" s="3"/>
      <c r="S144" s="3"/>
      <c r="T144" s="161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:39" ht="19.5" customHeight="1">
      <c r="A145" s="3"/>
      <c r="B145" s="3"/>
      <c r="C145" s="3"/>
      <c r="D145" s="3"/>
      <c r="E145" s="3"/>
      <c r="F145" s="9"/>
      <c r="G145" s="3"/>
      <c r="H145" s="3"/>
      <c r="I145" s="3"/>
      <c r="J145" s="3"/>
      <c r="K145" s="9"/>
      <c r="L145" s="5"/>
      <c r="M145" s="3"/>
      <c r="N145" s="3"/>
      <c r="O145" s="3"/>
      <c r="P145" s="3"/>
      <c r="Q145" s="3"/>
      <c r="R145" s="3"/>
      <c r="S145" s="3"/>
      <c r="T145" s="161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:39" ht="19.5" customHeight="1">
      <c r="A146" s="3"/>
      <c r="B146" s="3"/>
      <c r="C146" s="3"/>
      <c r="D146" s="3"/>
      <c r="E146" s="3"/>
      <c r="F146" s="9"/>
      <c r="G146" s="3"/>
      <c r="H146" s="3"/>
      <c r="I146" s="3"/>
      <c r="J146" s="3"/>
      <c r="K146" s="9"/>
      <c r="L146" s="5"/>
      <c r="M146" s="3"/>
      <c r="N146" s="3"/>
      <c r="O146" s="3"/>
      <c r="P146" s="3"/>
      <c r="Q146" s="3"/>
      <c r="R146" s="3"/>
      <c r="S146" s="3"/>
      <c r="T146" s="161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:39" ht="19.5" customHeight="1">
      <c r="A147" s="3"/>
      <c r="B147" s="3"/>
      <c r="C147" s="3"/>
      <c r="D147" s="3"/>
      <c r="E147" s="3"/>
      <c r="F147" s="9"/>
      <c r="G147" s="3"/>
      <c r="H147" s="3"/>
      <c r="I147" s="3"/>
      <c r="J147" s="3"/>
      <c r="K147" s="9"/>
      <c r="L147" s="5"/>
      <c r="M147" s="3"/>
      <c r="N147" s="3"/>
      <c r="O147" s="3"/>
      <c r="P147" s="3"/>
      <c r="Q147" s="3"/>
      <c r="R147" s="3"/>
      <c r="S147" s="3"/>
      <c r="T147" s="161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:39" ht="19.5" customHeight="1">
      <c r="A148" s="3"/>
      <c r="B148" s="3"/>
      <c r="C148" s="3"/>
      <c r="D148" s="3"/>
      <c r="E148" s="3"/>
      <c r="F148" s="9"/>
      <c r="G148" s="3"/>
      <c r="H148" s="3"/>
      <c r="I148" s="3"/>
      <c r="J148" s="3"/>
      <c r="K148" s="9"/>
      <c r="L148" s="5"/>
      <c r="M148" s="3"/>
      <c r="N148" s="3"/>
      <c r="O148" s="3"/>
      <c r="P148" s="3"/>
      <c r="Q148" s="3"/>
      <c r="R148" s="3"/>
      <c r="S148" s="3"/>
      <c r="T148" s="161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:39" ht="19.5" customHeight="1">
      <c r="A149" s="3"/>
      <c r="B149" s="3"/>
      <c r="C149" s="3"/>
      <c r="D149" s="3"/>
      <c r="E149" s="3"/>
      <c r="F149" s="9"/>
      <c r="G149" s="3"/>
      <c r="H149" s="3"/>
      <c r="I149" s="3"/>
      <c r="J149" s="3"/>
      <c r="K149" s="9"/>
      <c r="L149" s="5"/>
      <c r="M149" s="3"/>
      <c r="N149" s="3"/>
      <c r="O149" s="3"/>
      <c r="P149" s="3"/>
      <c r="Q149" s="3"/>
      <c r="R149" s="3"/>
      <c r="S149" s="3"/>
      <c r="T149" s="161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:39" ht="19.5" customHeight="1">
      <c r="A150" s="3"/>
      <c r="B150" s="3"/>
      <c r="C150" s="3"/>
      <c r="D150" s="3"/>
      <c r="E150" s="3"/>
      <c r="F150" s="9"/>
      <c r="G150" s="3"/>
      <c r="H150" s="3"/>
      <c r="I150" s="3"/>
      <c r="J150" s="3"/>
      <c r="K150" s="9"/>
      <c r="L150" s="5"/>
      <c r="M150" s="3"/>
      <c r="N150" s="3"/>
      <c r="O150" s="3"/>
      <c r="P150" s="3"/>
      <c r="Q150" s="3"/>
      <c r="R150" s="3"/>
      <c r="S150" s="3"/>
      <c r="T150" s="161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:39" ht="19.5" customHeight="1">
      <c r="A151" s="3"/>
      <c r="B151" s="3"/>
      <c r="C151" s="3"/>
      <c r="D151" s="3"/>
      <c r="E151" s="3"/>
      <c r="F151" s="9"/>
      <c r="G151" s="3"/>
      <c r="H151" s="3"/>
      <c r="I151" s="3"/>
      <c r="J151" s="3"/>
      <c r="K151" s="9"/>
      <c r="L151" s="5"/>
      <c r="M151" s="3"/>
      <c r="N151" s="3"/>
      <c r="O151" s="3"/>
      <c r="P151" s="3"/>
      <c r="Q151" s="3"/>
      <c r="R151" s="3"/>
      <c r="S151" s="3"/>
      <c r="T151" s="161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:39" ht="19.5" customHeight="1">
      <c r="A152" s="3"/>
      <c r="B152" s="3"/>
      <c r="C152" s="3"/>
      <c r="D152" s="3"/>
      <c r="E152" s="3"/>
      <c r="F152" s="9"/>
      <c r="G152" s="3"/>
      <c r="H152" s="3"/>
      <c r="I152" s="3"/>
      <c r="J152" s="3"/>
      <c r="K152" s="9"/>
      <c r="L152" s="5"/>
      <c r="M152" s="3"/>
      <c r="N152" s="3"/>
      <c r="O152" s="3"/>
      <c r="P152" s="3"/>
      <c r="Q152" s="3"/>
      <c r="R152" s="3"/>
      <c r="S152" s="3"/>
      <c r="T152" s="161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:39" ht="19.5" customHeight="1">
      <c r="A153" s="3"/>
      <c r="B153" s="3"/>
      <c r="C153" s="3"/>
      <c r="D153" s="3"/>
      <c r="E153" s="3"/>
      <c r="F153" s="9"/>
      <c r="G153" s="3"/>
      <c r="H153" s="3"/>
      <c r="I153" s="3"/>
      <c r="J153" s="3"/>
      <c r="K153" s="9"/>
      <c r="L153" s="5"/>
      <c r="M153" s="3"/>
      <c r="N153" s="3"/>
      <c r="O153" s="3"/>
      <c r="P153" s="3"/>
      <c r="Q153" s="3"/>
      <c r="R153" s="3"/>
      <c r="S153" s="3"/>
      <c r="T153" s="161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:39" ht="19.5" customHeight="1">
      <c r="A154" s="3"/>
      <c r="B154" s="3"/>
      <c r="C154" s="3"/>
      <c r="D154" s="3"/>
      <c r="E154" s="3"/>
      <c r="F154" s="9"/>
      <c r="G154" s="3"/>
      <c r="H154" s="3"/>
      <c r="I154" s="3"/>
      <c r="J154" s="3"/>
      <c r="K154" s="9"/>
      <c r="L154" s="5"/>
      <c r="M154" s="3"/>
      <c r="N154" s="3"/>
      <c r="O154" s="3"/>
      <c r="P154" s="3"/>
      <c r="Q154" s="3"/>
      <c r="R154" s="3"/>
      <c r="S154" s="3"/>
      <c r="T154" s="161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:39" ht="19.5" customHeight="1">
      <c r="A155" s="3"/>
      <c r="B155" s="3"/>
      <c r="C155" s="3"/>
      <c r="D155" s="3"/>
      <c r="E155" s="3"/>
      <c r="F155" s="9"/>
      <c r="G155" s="3"/>
      <c r="H155" s="3"/>
      <c r="I155" s="3"/>
      <c r="J155" s="3"/>
      <c r="K155" s="9"/>
      <c r="L155" s="5"/>
      <c r="M155" s="3"/>
      <c r="N155" s="3"/>
      <c r="O155" s="3"/>
      <c r="P155" s="3"/>
      <c r="Q155" s="3"/>
      <c r="R155" s="3"/>
      <c r="S155" s="3"/>
      <c r="T155" s="161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:39" ht="19.5" customHeight="1">
      <c r="A156" s="3"/>
      <c r="B156" s="3"/>
      <c r="C156" s="3"/>
      <c r="D156" s="3"/>
      <c r="E156" s="3"/>
      <c r="F156" s="9"/>
      <c r="G156" s="3"/>
      <c r="H156" s="3"/>
      <c r="I156" s="3"/>
      <c r="J156" s="3"/>
      <c r="K156" s="9"/>
      <c r="L156" s="5"/>
      <c r="M156" s="3"/>
      <c r="N156" s="3"/>
      <c r="O156" s="3"/>
      <c r="P156" s="3"/>
      <c r="Q156" s="3"/>
      <c r="R156" s="3"/>
      <c r="S156" s="3"/>
      <c r="T156" s="161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:39" ht="19.5" customHeight="1">
      <c r="A157" s="3"/>
      <c r="B157" s="3"/>
      <c r="C157" s="3"/>
      <c r="D157" s="3"/>
      <c r="E157" s="3"/>
      <c r="F157" s="9"/>
      <c r="G157" s="3"/>
      <c r="H157" s="3"/>
      <c r="I157" s="3"/>
      <c r="J157" s="3"/>
      <c r="K157" s="9"/>
      <c r="L157" s="5"/>
      <c r="M157" s="3"/>
      <c r="N157" s="3"/>
      <c r="O157" s="3"/>
      <c r="P157" s="3"/>
      <c r="Q157" s="3"/>
      <c r="R157" s="3"/>
      <c r="S157" s="3"/>
      <c r="T157" s="161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:39" ht="19.5" customHeight="1">
      <c r="A158" s="3"/>
      <c r="B158" s="3"/>
      <c r="C158" s="3"/>
      <c r="D158" s="3"/>
      <c r="E158" s="3"/>
      <c r="F158" s="9"/>
      <c r="G158" s="3"/>
      <c r="H158" s="3"/>
      <c r="I158" s="3"/>
      <c r="J158" s="3"/>
      <c r="K158" s="9"/>
      <c r="L158" s="5"/>
      <c r="M158" s="3"/>
      <c r="N158" s="3"/>
      <c r="O158" s="3"/>
      <c r="P158" s="3"/>
      <c r="Q158" s="3"/>
      <c r="R158" s="3"/>
      <c r="S158" s="3"/>
      <c r="T158" s="161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:39" ht="19.5" customHeight="1">
      <c r="A159" s="3"/>
      <c r="B159" s="3"/>
      <c r="C159" s="3"/>
      <c r="D159" s="3"/>
      <c r="E159" s="3"/>
      <c r="F159" s="9"/>
      <c r="G159" s="3"/>
      <c r="H159" s="3"/>
      <c r="I159" s="3"/>
      <c r="J159" s="3"/>
      <c r="K159" s="9"/>
      <c r="L159" s="5"/>
      <c r="M159" s="3"/>
      <c r="N159" s="3"/>
      <c r="O159" s="3"/>
      <c r="P159" s="3"/>
      <c r="Q159" s="3"/>
      <c r="R159" s="3"/>
      <c r="S159" s="3"/>
      <c r="T159" s="161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:39" ht="19.5" customHeight="1">
      <c r="A160" s="3"/>
      <c r="B160" s="3"/>
      <c r="C160" s="3"/>
      <c r="D160" s="3"/>
      <c r="E160" s="3"/>
      <c r="F160" s="9"/>
      <c r="G160" s="3"/>
      <c r="H160" s="3"/>
      <c r="I160" s="3"/>
      <c r="J160" s="3"/>
      <c r="K160" s="9"/>
      <c r="L160" s="5"/>
      <c r="M160" s="3"/>
      <c r="N160" s="3"/>
      <c r="O160" s="3"/>
      <c r="P160" s="3"/>
      <c r="Q160" s="3"/>
      <c r="R160" s="3"/>
      <c r="S160" s="3"/>
      <c r="T160" s="161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:39" ht="19.5" customHeight="1">
      <c r="A161" s="3"/>
      <c r="B161" s="3"/>
      <c r="C161" s="3"/>
      <c r="D161" s="3"/>
      <c r="E161" s="3"/>
      <c r="F161" s="9"/>
      <c r="G161" s="3"/>
      <c r="H161" s="3"/>
      <c r="I161" s="3"/>
      <c r="J161" s="3"/>
      <c r="K161" s="9"/>
      <c r="L161" s="5"/>
      <c r="M161" s="3"/>
      <c r="N161" s="3"/>
      <c r="O161" s="3"/>
      <c r="P161" s="3"/>
      <c r="Q161" s="3"/>
      <c r="R161" s="3"/>
      <c r="S161" s="3"/>
      <c r="T161" s="161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:39" ht="19.5" customHeight="1">
      <c r="A162" s="3"/>
      <c r="B162" s="3"/>
      <c r="C162" s="3"/>
      <c r="D162" s="3"/>
      <c r="E162" s="3"/>
      <c r="F162" s="9"/>
      <c r="G162" s="3"/>
      <c r="H162" s="3"/>
      <c r="I162" s="3"/>
      <c r="J162" s="3"/>
      <c r="K162" s="9"/>
      <c r="L162" s="5"/>
      <c r="M162" s="3"/>
      <c r="N162" s="3"/>
      <c r="O162" s="3"/>
      <c r="P162" s="3"/>
      <c r="Q162" s="3"/>
      <c r="R162" s="3"/>
      <c r="S162" s="3"/>
      <c r="T162" s="161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:39" ht="19.5" customHeight="1">
      <c r="A163" s="3"/>
      <c r="B163" s="3"/>
      <c r="C163" s="3"/>
      <c r="D163" s="3"/>
      <c r="E163" s="3"/>
      <c r="F163" s="9"/>
      <c r="G163" s="3"/>
      <c r="H163" s="3"/>
      <c r="I163" s="3"/>
      <c r="J163" s="3"/>
      <c r="K163" s="9"/>
      <c r="L163" s="5"/>
      <c r="M163" s="3"/>
      <c r="N163" s="3"/>
      <c r="O163" s="3"/>
      <c r="P163" s="3"/>
      <c r="Q163" s="3"/>
      <c r="R163" s="3"/>
      <c r="S163" s="3"/>
      <c r="T163" s="161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:39" ht="19.5" customHeight="1">
      <c r="A164" s="3"/>
      <c r="B164" s="3"/>
      <c r="C164" s="3"/>
      <c r="D164" s="3"/>
      <c r="E164" s="3"/>
      <c r="F164" s="9"/>
      <c r="G164" s="3"/>
      <c r="H164" s="3"/>
      <c r="I164" s="3"/>
      <c r="J164" s="3"/>
      <c r="K164" s="9"/>
      <c r="L164" s="5"/>
      <c r="M164" s="3"/>
      <c r="N164" s="3"/>
      <c r="O164" s="3"/>
      <c r="P164" s="3"/>
      <c r="Q164" s="3"/>
      <c r="R164" s="3"/>
      <c r="S164" s="3"/>
      <c r="T164" s="161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:39" ht="19.5" customHeight="1">
      <c r="A165" s="3"/>
      <c r="B165" s="3"/>
      <c r="C165" s="3"/>
      <c r="D165" s="3"/>
      <c r="E165" s="3"/>
      <c r="F165" s="9"/>
      <c r="G165" s="3"/>
      <c r="H165" s="3"/>
      <c r="I165" s="3"/>
      <c r="J165" s="3"/>
      <c r="K165" s="9"/>
      <c r="L165" s="5"/>
      <c r="M165" s="3"/>
      <c r="N165" s="3"/>
      <c r="O165" s="3"/>
      <c r="P165" s="3"/>
      <c r="Q165" s="3"/>
      <c r="R165" s="3"/>
      <c r="S165" s="3"/>
      <c r="T165" s="161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:39" ht="19.5" customHeight="1">
      <c r="A166" s="3"/>
      <c r="B166" s="3"/>
      <c r="C166" s="3"/>
      <c r="D166" s="3"/>
      <c r="E166" s="3"/>
      <c r="F166" s="9"/>
      <c r="G166" s="3"/>
      <c r="H166" s="3"/>
      <c r="I166" s="3"/>
      <c r="J166" s="3"/>
      <c r="K166" s="9"/>
      <c r="L166" s="5"/>
      <c r="M166" s="3"/>
      <c r="N166" s="3"/>
      <c r="O166" s="3"/>
      <c r="P166" s="3"/>
      <c r="Q166" s="3"/>
      <c r="R166" s="3"/>
      <c r="S166" s="3"/>
      <c r="T166" s="161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:39" ht="19.5" customHeight="1">
      <c r="A167" s="3"/>
      <c r="B167" s="3"/>
      <c r="C167" s="3"/>
      <c r="D167" s="3"/>
      <c r="E167" s="3"/>
      <c r="F167" s="9"/>
      <c r="G167" s="3"/>
      <c r="H167" s="3"/>
      <c r="I167" s="3"/>
      <c r="J167" s="3"/>
      <c r="K167" s="9"/>
      <c r="L167" s="5"/>
      <c r="M167" s="3"/>
      <c r="N167" s="3"/>
      <c r="O167" s="3"/>
      <c r="P167" s="3"/>
      <c r="Q167" s="3"/>
      <c r="R167" s="3"/>
      <c r="S167" s="3"/>
      <c r="T167" s="161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:39" ht="19.5" customHeight="1">
      <c r="A168" s="3"/>
      <c r="B168" s="3"/>
      <c r="C168" s="3"/>
      <c r="D168" s="3"/>
      <c r="E168" s="3"/>
      <c r="F168" s="9"/>
      <c r="G168" s="3"/>
      <c r="H168" s="3"/>
      <c r="I168" s="3"/>
      <c r="J168" s="3"/>
      <c r="K168" s="9"/>
      <c r="L168" s="5"/>
      <c r="M168" s="3"/>
      <c r="N168" s="3"/>
      <c r="O168" s="3"/>
      <c r="P168" s="3"/>
      <c r="Q168" s="3"/>
      <c r="R168" s="3"/>
      <c r="S168" s="3"/>
      <c r="T168" s="161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:39" ht="19.5" customHeight="1">
      <c r="A169" s="3"/>
      <c r="B169" s="3"/>
      <c r="C169" s="3"/>
      <c r="D169" s="3"/>
      <c r="E169" s="3"/>
      <c r="F169" s="9"/>
      <c r="G169" s="3"/>
      <c r="H169" s="3"/>
      <c r="I169" s="3"/>
      <c r="J169" s="3"/>
      <c r="K169" s="9"/>
      <c r="L169" s="5"/>
      <c r="M169" s="3"/>
      <c r="N169" s="3"/>
      <c r="O169" s="3"/>
      <c r="P169" s="3"/>
      <c r="Q169" s="3"/>
      <c r="R169" s="3"/>
      <c r="S169" s="3"/>
      <c r="T169" s="161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:39" ht="19.5" customHeight="1">
      <c r="A170" s="3"/>
      <c r="B170" s="3"/>
      <c r="C170" s="3"/>
      <c r="D170" s="3"/>
      <c r="E170" s="3"/>
      <c r="F170" s="9"/>
      <c r="G170" s="3"/>
      <c r="H170" s="3"/>
      <c r="I170" s="3"/>
      <c r="J170" s="3"/>
      <c r="K170" s="9"/>
      <c r="L170" s="5"/>
      <c r="M170" s="3"/>
      <c r="N170" s="3"/>
      <c r="O170" s="3"/>
      <c r="P170" s="3"/>
      <c r="Q170" s="3"/>
      <c r="R170" s="3"/>
      <c r="S170" s="3"/>
      <c r="T170" s="161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:39" ht="19.5" customHeight="1">
      <c r="A171" s="3"/>
      <c r="B171" s="3"/>
      <c r="C171" s="3"/>
      <c r="D171" s="3"/>
      <c r="E171" s="3"/>
      <c r="F171" s="9"/>
      <c r="G171" s="3"/>
      <c r="H171" s="3"/>
      <c r="I171" s="3"/>
      <c r="J171" s="3"/>
      <c r="K171" s="9"/>
      <c r="L171" s="5"/>
      <c r="M171" s="3"/>
      <c r="N171" s="3"/>
      <c r="O171" s="3"/>
      <c r="P171" s="3"/>
      <c r="Q171" s="3"/>
      <c r="R171" s="3"/>
      <c r="S171" s="3"/>
      <c r="T171" s="161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:39" ht="19.5" customHeight="1">
      <c r="A172" s="3"/>
      <c r="B172" s="3"/>
      <c r="C172" s="3"/>
      <c r="D172" s="3"/>
      <c r="E172" s="3"/>
      <c r="F172" s="9"/>
      <c r="G172" s="3"/>
      <c r="H172" s="3"/>
      <c r="I172" s="3"/>
      <c r="J172" s="3"/>
      <c r="K172" s="9"/>
      <c r="L172" s="5"/>
      <c r="M172" s="3"/>
      <c r="N172" s="3"/>
      <c r="O172" s="3"/>
      <c r="P172" s="3"/>
      <c r="Q172" s="3"/>
      <c r="R172" s="3"/>
      <c r="S172" s="3"/>
      <c r="T172" s="161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:39" ht="19.5" customHeight="1">
      <c r="A173" s="3"/>
      <c r="B173" s="3"/>
      <c r="C173" s="3"/>
      <c r="D173" s="3"/>
      <c r="E173" s="3"/>
      <c r="F173" s="9"/>
      <c r="G173" s="3"/>
      <c r="H173" s="3"/>
      <c r="I173" s="3"/>
      <c r="J173" s="3"/>
      <c r="K173" s="9"/>
      <c r="L173" s="5"/>
      <c r="M173" s="3"/>
      <c r="N173" s="3"/>
      <c r="O173" s="3"/>
      <c r="P173" s="3"/>
      <c r="Q173" s="3"/>
      <c r="R173" s="3"/>
      <c r="S173" s="3"/>
      <c r="T173" s="161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:39" ht="19.5" customHeight="1">
      <c r="A174" s="3"/>
      <c r="B174" s="3"/>
      <c r="C174" s="3"/>
      <c r="D174" s="3"/>
      <c r="E174" s="3"/>
      <c r="F174" s="9"/>
      <c r="G174" s="3"/>
      <c r="H174" s="3"/>
      <c r="I174" s="3"/>
      <c r="J174" s="3"/>
      <c r="K174" s="9"/>
      <c r="L174" s="5"/>
      <c r="M174" s="3"/>
      <c r="N174" s="3"/>
      <c r="O174" s="3"/>
      <c r="P174" s="3"/>
      <c r="Q174" s="3"/>
      <c r="R174" s="3"/>
      <c r="S174" s="3"/>
      <c r="T174" s="161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:39" ht="19.5" customHeight="1">
      <c r="A175" s="3"/>
      <c r="B175" s="3"/>
      <c r="C175" s="3"/>
      <c r="D175" s="3"/>
      <c r="E175" s="3"/>
      <c r="F175" s="9"/>
      <c r="G175" s="3"/>
      <c r="H175" s="3"/>
      <c r="I175" s="3"/>
      <c r="J175" s="3"/>
      <c r="K175" s="9"/>
      <c r="L175" s="5"/>
      <c r="M175" s="3"/>
      <c r="N175" s="3"/>
      <c r="O175" s="3"/>
      <c r="P175" s="3"/>
      <c r="Q175" s="3"/>
      <c r="R175" s="3"/>
      <c r="S175" s="3"/>
      <c r="T175" s="161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:39" ht="19.5" customHeight="1">
      <c r="A176" s="3"/>
      <c r="B176" s="3"/>
      <c r="C176" s="3"/>
      <c r="D176" s="3"/>
      <c r="E176" s="3"/>
      <c r="F176" s="9"/>
      <c r="G176" s="3"/>
      <c r="H176" s="3"/>
      <c r="I176" s="3"/>
      <c r="J176" s="3"/>
      <c r="K176" s="9"/>
      <c r="L176" s="5"/>
      <c r="M176" s="3"/>
      <c r="N176" s="3"/>
      <c r="O176" s="3"/>
      <c r="P176" s="3"/>
      <c r="Q176" s="3"/>
      <c r="R176" s="3"/>
      <c r="S176" s="3"/>
      <c r="T176" s="161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:39" ht="19.5" customHeight="1">
      <c r="A177" s="3"/>
      <c r="B177" s="3"/>
      <c r="C177" s="3"/>
      <c r="D177" s="3"/>
      <c r="E177" s="3"/>
      <c r="F177" s="9"/>
      <c r="G177" s="3"/>
      <c r="H177" s="3"/>
      <c r="I177" s="3"/>
      <c r="J177" s="3"/>
      <c r="K177" s="9"/>
      <c r="L177" s="5"/>
      <c r="M177" s="3"/>
      <c r="N177" s="3"/>
      <c r="O177" s="3"/>
      <c r="P177" s="3"/>
      <c r="Q177" s="3"/>
      <c r="R177" s="3"/>
      <c r="S177" s="3"/>
      <c r="T177" s="161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:39" ht="19.5" customHeight="1">
      <c r="A178" s="3"/>
      <c r="B178" s="3"/>
      <c r="C178" s="3"/>
      <c r="D178" s="3"/>
      <c r="E178" s="3"/>
      <c r="F178" s="9"/>
      <c r="G178" s="3"/>
      <c r="H178" s="3"/>
      <c r="I178" s="3"/>
      <c r="J178" s="3"/>
      <c r="K178" s="9"/>
      <c r="L178" s="5"/>
      <c r="M178" s="3"/>
      <c r="N178" s="3"/>
      <c r="O178" s="3"/>
      <c r="P178" s="3"/>
      <c r="Q178" s="3"/>
      <c r="R178" s="3"/>
      <c r="S178" s="3"/>
      <c r="T178" s="161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:39" ht="19.5" customHeight="1">
      <c r="A179" s="3"/>
      <c r="B179" s="3"/>
      <c r="C179" s="3"/>
      <c r="D179" s="3"/>
      <c r="E179" s="3"/>
      <c r="F179" s="9"/>
      <c r="G179" s="3"/>
      <c r="H179" s="3"/>
      <c r="I179" s="3"/>
      <c r="J179" s="3"/>
      <c r="K179" s="9"/>
      <c r="L179" s="5"/>
      <c r="M179" s="3"/>
      <c r="N179" s="3"/>
      <c r="O179" s="3"/>
      <c r="P179" s="3"/>
      <c r="Q179" s="3"/>
      <c r="R179" s="3"/>
      <c r="S179" s="3"/>
      <c r="T179" s="161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:39" ht="19.5" customHeight="1">
      <c r="A180" s="3"/>
      <c r="B180" s="3"/>
      <c r="C180" s="3"/>
      <c r="D180" s="3"/>
      <c r="E180" s="3"/>
      <c r="F180" s="9"/>
      <c r="G180" s="3"/>
      <c r="H180" s="3"/>
      <c r="I180" s="3"/>
      <c r="J180" s="3"/>
      <c r="K180" s="9"/>
      <c r="L180" s="5"/>
      <c r="M180" s="3"/>
      <c r="N180" s="3"/>
      <c r="O180" s="3"/>
      <c r="P180" s="3"/>
      <c r="Q180" s="3"/>
      <c r="R180" s="3"/>
      <c r="S180" s="3"/>
      <c r="T180" s="161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  <row r="181" spans="1:39" ht="19.5" customHeight="1">
      <c r="A181" s="3"/>
      <c r="B181" s="3"/>
      <c r="C181" s="3"/>
      <c r="D181" s="3"/>
      <c r="E181" s="3"/>
      <c r="F181" s="9"/>
      <c r="G181" s="3"/>
      <c r="H181" s="3"/>
      <c r="I181" s="3"/>
      <c r="J181" s="3"/>
      <c r="K181" s="9"/>
      <c r="L181" s="5"/>
      <c r="M181" s="3"/>
      <c r="N181" s="3"/>
      <c r="O181" s="3"/>
      <c r="P181" s="3"/>
      <c r="Q181" s="3"/>
      <c r="R181" s="3"/>
      <c r="S181" s="3"/>
      <c r="T181" s="161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</row>
    <row r="182" spans="1:39" ht="19.5" customHeight="1">
      <c r="A182" s="3"/>
      <c r="B182" s="3"/>
      <c r="C182" s="3"/>
      <c r="D182" s="3"/>
      <c r="E182" s="3"/>
      <c r="F182" s="9"/>
      <c r="G182" s="3"/>
      <c r="H182" s="3"/>
      <c r="I182" s="3"/>
      <c r="J182" s="3"/>
      <c r="K182" s="9"/>
      <c r="L182" s="5"/>
      <c r="M182" s="3"/>
      <c r="N182" s="3"/>
      <c r="O182" s="3"/>
      <c r="P182" s="3"/>
      <c r="Q182" s="3"/>
      <c r="R182" s="3"/>
      <c r="S182" s="3"/>
      <c r="T182" s="161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</row>
    <row r="183" spans="1:39" ht="19.5" customHeight="1">
      <c r="A183" s="3"/>
      <c r="B183" s="3"/>
      <c r="C183" s="3"/>
      <c r="D183" s="3"/>
      <c r="E183" s="3"/>
      <c r="F183" s="9"/>
      <c r="G183" s="3"/>
      <c r="H183" s="3"/>
      <c r="I183" s="3"/>
      <c r="J183" s="3"/>
      <c r="K183" s="9"/>
      <c r="L183" s="5"/>
      <c r="M183" s="3"/>
      <c r="N183" s="3"/>
      <c r="O183" s="3"/>
      <c r="P183" s="3"/>
      <c r="Q183" s="3"/>
      <c r="R183" s="3"/>
      <c r="S183" s="3"/>
      <c r="T183" s="161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</row>
    <row r="184" spans="1:39" ht="19.5" customHeight="1">
      <c r="A184" s="3"/>
      <c r="B184" s="3"/>
      <c r="C184" s="3"/>
      <c r="D184" s="3"/>
      <c r="E184" s="3"/>
      <c r="F184" s="9"/>
      <c r="G184" s="3"/>
      <c r="H184" s="3"/>
      <c r="I184" s="3"/>
      <c r="J184" s="3"/>
      <c r="K184" s="9"/>
      <c r="L184" s="5"/>
      <c r="M184" s="3"/>
      <c r="N184" s="3"/>
      <c r="O184" s="3"/>
      <c r="P184" s="3"/>
      <c r="Q184" s="3"/>
      <c r="R184" s="3"/>
      <c r="S184" s="3"/>
      <c r="T184" s="161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</row>
    <row r="185" spans="1:39" ht="19.5" customHeight="1">
      <c r="A185" s="3"/>
      <c r="B185" s="3"/>
      <c r="C185" s="3"/>
      <c r="D185" s="3"/>
      <c r="E185" s="3"/>
      <c r="F185" s="9"/>
      <c r="G185" s="3"/>
      <c r="H185" s="3"/>
      <c r="I185" s="3"/>
      <c r="J185" s="3"/>
      <c r="K185" s="9"/>
      <c r="L185" s="5"/>
      <c r="M185" s="3"/>
      <c r="N185" s="3"/>
      <c r="O185" s="3"/>
      <c r="P185" s="3"/>
      <c r="Q185" s="3"/>
      <c r="R185" s="3"/>
      <c r="S185" s="3"/>
      <c r="T185" s="161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</row>
    <row r="186" spans="1:39" ht="19.5" customHeight="1">
      <c r="A186" s="3"/>
      <c r="B186" s="3"/>
      <c r="C186" s="3"/>
      <c r="D186" s="3"/>
      <c r="E186" s="3"/>
      <c r="F186" s="9"/>
      <c r="G186" s="3"/>
      <c r="H186" s="3"/>
      <c r="I186" s="3"/>
      <c r="J186" s="3"/>
      <c r="K186" s="9"/>
      <c r="L186" s="5"/>
      <c r="M186" s="3"/>
      <c r="N186" s="3"/>
      <c r="O186" s="3"/>
      <c r="P186" s="3"/>
      <c r="Q186" s="3"/>
      <c r="R186" s="3"/>
      <c r="S186" s="3"/>
      <c r="T186" s="161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</row>
    <row r="187" spans="1:39" ht="19.5" customHeight="1">
      <c r="A187" s="3"/>
      <c r="B187" s="3"/>
      <c r="C187" s="3"/>
      <c r="D187" s="3"/>
      <c r="E187" s="3"/>
      <c r="F187" s="9"/>
      <c r="G187" s="3"/>
      <c r="H187" s="3"/>
      <c r="I187" s="3"/>
      <c r="J187" s="3"/>
      <c r="K187" s="9"/>
      <c r="L187" s="5"/>
      <c r="M187" s="3"/>
      <c r="N187" s="3"/>
      <c r="O187" s="3"/>
      <c r="P187" s="3"/>
      <c r="Q187" s="3"/>
      <c r="R187" s="3"/>
      <c r="S187" s="3"/>
      <c r="T187" s="161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</row>
    <row r="188" spans="1:39" ht="19.5" customHeight="1">
      <c r="A188" s="3"/>
      <c r="B188" s="3"/>
      <c r="C188" s="3"/>
      <c r="D188" s="3"/>
      <c r="E188" s="3"/>
      <c r="F188" s="9"/>
      <c r="G188" s="3"/>
      <c r="H188" s="3"/>
      <c r="I188" s="3"/>
      <c r="J188" s="3"/>
      <c r="K188" s="9"/>
      <c r="L188" s="5"/>
      <c r="M188" s="3"/>
      <c r="N188" s="3"/>
      <c r="O188" s="3"/>
      <c r="P188" s="3"/>
      <c r="Q188" s="3"/>
      <c r="R188" s="3"/>
      <c r="S188" s="3"/>
      <c r="T188" s="161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</row>
    <row r="189" spans="1:39" ht="19.5" customHeight="1">
      <c r="A189" s="3"/>
      <c r="B189" s="3"/>
      <c r="C189" s="3"/>
      <c r="D189" s="3"/>
      <c r="E189" s="3"/>
      <c r="F189" s="9"/>
      <c r="G189" s="3"/>
      <c r="H189" s="3"/>
      <c r="I189" s="3"/>
      <c r="J189" s="3"/>
      <c r="K189" s="9"/>
      <c r="L189" s="5"/>
      <c r="M189" s="3"/>
      <c r="N189" s="3"/>
      <c r="O189" s="3"/>
      <c r="P189" s="3"/>
      <c r="Q189" s="3"/>
      <c r="R189" s="3"/>
      <c r="S189" s="3"/>
      <c r="T189" s="161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</row>
    <row r="190" spans="1:39" ht="19.5" customHeight="1">
      <c r="A190" s="3"/>
      <c r="B190" s="3"/>
      <c r="C190" s="3"/>
      <c r="D190" s="3"/>
      <c r="E190" s="3"/>
      <c r="F190" s="9"/>
      <c r="G190" s="3"/>
      <c r="H190" s="3"/>
      <c r="I190" s="3"/>
      <c r="J190" s="3"/>
      <c r="K190" s="9"/>
      <c r="L190" s="5"/>
      <c r="M190" s="3"/>
      <c r="N190" s="3"/>
      <c r="O190" s="3"/>
      <c r="P190" s="3"/>
      <c r="Q190" s="3"/>
      <c r="R190" s="3"/>
      <c r="S190" s="3"/>
      <c r="T190" s="161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</row>
    <row r="191" spans="1:39" ht="19.5" customHeight="1">
      <c r="A191" s="3"/>
      <c r="B191" s="3"/>
      <c r="C191" s="3"/>
      <c r="D191" s="3"/>
      <c r="E191" s="3"/>
      <c r="F191" s="9"/>
      <c r="G191" s="3"/>
      <c r="H191" s="3"/>
      <c r="I191" s="3"/>
      <c r="J191" s="3"/>
      <c r="K191" s="9"/>
      <c r="L191" s="5"/>
      <c r="M191" s="3"/>
      <c r="N191" s="3"/>
      <c r="O191" s="3"/>
      <c r="P191" s="3"/>
      <c r="Q191" s="3"/>
      <c r="R191" s="3"/>
      <c r="S191" s="3"/>
      <c r="T191" s="161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</row>
    <row r="192" spans="1:39" ht="19.5" customHeight="1">
      <c r="A192" s="3"/>
      <c r="B192" s="3"/>
      <c r="C192" s="3"/>
      <c r="D192" s="3"/>
      <c r="E192" s="3"/>
      <c r="F192" s="9"/>
      <c r="G192" s="3"/>
      <c r="H192" s="3"/>
      <c r="I192" s="3"/>
      <c r="J192" s="3"/>
      <c r="K192" s="9"/>
      <c r="L192" s="5"/>
      <c r="M192" s="3"/>
      <c r="N192" s="3"/>
      <c r="O192" s="3"/>
      <c r="P192" s="3"/>
      <c r="Q192" s="3"/>
      <c r="R192" s="3"/>
      <c r="S192" s="3"/>
      <c r="T192" s="161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</row>
    <row r="193" spans="1:39" ht="19.5" customHeight="1">
      <c r="A193" s="3"/>
      <c r="B193" s="3"/>
      <c r="C193" s="3"/>
      <c r="D193" s="3"/>
      <c r="E193" s="3"/>
      <c r="F193" s="9"/>
      <c r="G193" s="3"/>
      <c r="H193" s="3"/>
      <c r="I193" s="3"/>
      <c r="J193" s="3"/>
      <c r="K193" s="9"/>
      <c r="L193" s="5"/>
      <c r="M193" s="3"/>
      <c r="N193" s="3"/>
      <c r="O193" s="3"/>
      <c r="P193" s="3"/>
      <c r="Q193" s="3"/>
      <c r="R193" s="3"/>
      <c r="S193" s="3"/>
      <c r="T193" s="161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</row>
    <row r="194" spans="1:39" ht="19.5" customHeight="1">
      <c r="A194" s="3"/>
      <c r="B194" s="3"/>
      <c r="C194" s="3"/>
      <c r="D194" s="3"/>
      <c r="E194" s="3"/>
      <c r="F194" s="9"/>
      <c r="G194" s="3"/>
      <c r="H194" s="3"/>
      <c r="I194" s="3"/>
      <c r="J194" s="3"/>
      <c r="K194" s="9"/>
      <c r="L194" s="5"/>
      <c r="M194" s="3"/>
      <c r="N194" s="3"/>
      <c r="O194" s="3"/>
      <c r="P194" s="3"/>
      <c r="Q194" s="3"/>
      <c r="R194" s="3"/>
      <c r="S194" s="3"/>
      <c r="T194" s="161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</row>
    <row r="195" spans="1:39" ht="19.5" customHeight="1">
      <c r="A195" s="3"/>
      <c r="B195" s="3"/>
      <c r="C195" s="3"/>
      <c r="D195" s="3"/>
      <c r="E195" s="3"/>
      <c r="F195" s="9"/>
      <c r="G195" s="3"/>
      <c r="H195" s="3"/>
      <c r="I195" s="3"/>
      <c r="J195" s="3"/>
      <c r="K195" s="9"/>
      <c r="L195" s="5"/>
      <c r="M195" s="3"/>
      <c r="N195" s="3"/>
      <c r="O195" s="3"/>
      <c r="P195" s="3"/>
      <c r="Q195" s="3"/>
      <c r="R195" s="3"/>
      <c r="S195" s="3"/>
      <c r="T195" s="161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</row>
    <row r="196" spans="1:39" ht="19.5" customHeight="1">
      <c r="A196" s="3"/>
      <c r="B196" s="3"/>
      <c r="C196" s="3"/>
      <c r="D196" s="3"/>
      <c r="E196" s="3"/>
      <c r="F196" s="9"/>
      <c r="G196" s="3"/>
      <c r="H196" s="3"/>
      <c r="I196" s="3"/>
      <c r="J196" s="3"/>
      <c r="K196" s="9"/>
      <c r="L196" s="5"/>
      <c r="M196" s="3"/>
      <c r="N196" s="3"/>
      <c r="O196" s="3"/>
      <c r="P196" s="3"/>
      <c r="Q196" s="3"/>
      <c r="R196" s="3"/>
      <c r="S196" s="3"/>
      <c r="T196" s="161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</row>
    <row r="197" spans="1:39" ht="19.5" customHeight="1">
      <c r="A197" s="3"/>
      <c r="B197" s="3"/>
      <c r="C197" s="3"/>
      <c r="D197" s="3"/>
      <c r="E197" s="3"/>
      <c r="F197" s="9"/>
      <c r="G197" s="3"/>
      <c r="H197" s="3"/>
      <c r="I197" s="3"/>
      <c r="J197" s="3"/>
      <c r="K197" s="9"/>
      <c r="L197" s="5"/>
      <c r="M197" s="3"/>
      <c r="N197" s="3"/>
      <c r="O197" s="3"/>
      <c r="P197" s="3"/>
      <c r="Q197" s="3"/>
      <c r="R197" s="3"/>
      <c r="S197" s="3"/>
      <c r="T197" s="161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</row>
    <row r="198" spans="1:39" ht="19.5" customHeight="1">
      <c r="A198" s="3"/>
      <c r="B198" s="3"/>
      <c r="C198" s="3"/>
      <c r="D198" s="3"/>
      <c r="E198" s="3"/>
      <c r="F198" s="9"/>
      <c r="G198" s="3"/>
      <c r="H198" s="3"/>
      <c r="I198" s="3"/>
      <c r="J198" s="3"/>
      <c r="K198" s="9"/>
      <c r="L198" s="5"/>
      <c r="M198" s="3"/>
      <c r="N198" s="3"/>
      <c r="O198" s="3"/>
      <c r="P198" s="3"/>
      <c r="Q198" s="3"/>
      <c r="R198" s="3"/>
      <c r="S198" s="3"/>
      <c r="T198" s="161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</row>
    <row r="199" spans="1:39" ht="19.5" customHeight="1">
      <c r="A199" s="3"/>
      <c r="B199" s="3"/>
      <c r="C199" s="3"/>
      <c r="D199" s="3"/>
      <c r="E199" s="3"/>
      <c r="F199" s="9"/>
      <c r="G199" s="3"/>
      <c r="H199" s="3"/>
      <c r="I199" s="3"/>
      <c r="J199" s="3"/>
      <c r="K199" s="9"/>
      <c r="L199" s="5"/>
      <c r="M199" s="3"/>
      <c r="N199" s="3"/>
      <c r="O199" s="3"/>
      <c r="P199" s="3"/>
      <c r="Q199" s="3"/>
      <c r="R199" s="3"/>
      <c r="S199" s="3"/>
      <c r="T199" s="161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</row>
    <row r="200" spans="1:39" ht="19.5" customHeight="1">
      <c r="A200" s="3"/>
      <c r="B200" s="3"/>
      <c r="C200" s="3"/>
      <c r="D200" s="3"/>
      <c r="E200" s="3"/>
      <c r="F200" s="9"/>
      <c r="G200" s="3"/>
      <c r="H200" s="3"/>
      <c r="I200" s="3"/>
      <c r="J200" s="3"/>
      <c r="K200" s="9"/>
      <c r="L200" s="5"/>
      <c r="M200" s="3"/>
      <c r="N200" s="3"/>
      <c r="O200" s="3"/>
      <c r="P200" s="3"/>
      <c r="Q200" s="3"/>
      <c r="R200" s="3"/>
      <c r="S200" s="3"/>
      <c r="T200" s="161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</row>
    <row r="201" spans="1:39" ht="19.5" customHeight="1">
      <c r="A201" s="3"/>
      <c r="B201" s="3"/>
      <c r="C201" s="3"/>
      <c r="D201" s="3"/>
      <c r="E201" s="3"/>
      <c r="F201" s="9"/>
      <c r="G201" s="3"/>
      <c r="H201" s="3"/>
      <c r="I201" s="3"/>
      <c r="J201" s="3"/>
      <c r="K201" s="9"/>
      <c r="L201" s="5"/>
      <c r="M201" s="3"/>
      <c r="N201" s="3"/>
      <c r="O201" s="3"/>
      <c r="P201" s="3"/>
      <c r="Q201" s="3"/>
      <c r="R201" s="3"/>
      <c r="S201" s="3"/>
      <c r="T201" s="161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</row>
    <row r="202" spans="1:39" ht="19.5" customHeight="1">
      <c r="A202" s="3"/>
      <c r="B202" s="3"/>
      <c r="C202" s="3"/>
      <c r="D202" s="3"/>
      <c r="E202" s="3"/>
      <c r="F202" s="9"/>
      <c r="G202" s="3"/>
      <c r="H202" s="3"/>
      <c r="I202" s="3"/>
      <c r="J202" s="3"/>
      <c r="K202" s="9"/>
      <c r="L202" s="5"/>
      <c r="M202" s="3"/>
      <c r="N202" s="3"/>
      <c r="O202" s="3"/>
      <c r="P202" s="3"/>
      <c r="Q202" s="3"/>
      <c r="R202" s="3"/>
      <c r="S202" s="3"/>
      <c r="T202" s="161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</row>
    <row r="203" spans="1:39" ht="19.5" customHeight="1">
      <c r="A203" s="3"/>
      <c r="B203" s="3"/>
      <c r="C203" s="3"/>
      <c r="D203" s="3"/>
      <c r="E203" s="3"/>
      <c r="F203" s="9"/>
      <c r="G203" s="3"/>
      <c r="H203" s="3"/>
      <c r="I203" s="3"/>
      <c r="J203" s="3"/>
      <c r="K203" s="9"/>
      <c r="L203" s="5"/>
      <c r="M203" s="3"/>
      <c r="N203" s="3"/>
      <c r="O203" s="3"/>
      <c r="P203" s="3"/>
      <c r="Q203" s="3"/>
      <c r="R203" s="3"/>
      <c r="S203" s="3"/>
      <c r="T203" s="161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</row>
    <row r="204" spans="1:39" ht="19.5" customHeight="1">
      <c r="A204" s="3"/>
      <c r="B204" s="3"/>
      <c r="C204" s="3"/>
      <c r="D204" s="3"/>
      <c r="E204" s="3"/>
      <c r="F204" s="9"/>
      <c r="G204" s="3"/>
      <c r="H204" s="3"/>
      <c r="I204" s="3"/>
      <c r="J204" s="3"/>
      <c r="K204" s="9"/>
      <c r="L204" s="5"/>
      <c r="M204" s="3"/>
      <c r="N204" s="3"/>
      <c r="O204" s="3"/>
      <c r="P204" s="3"/>
      <c r="Q204" s="3"/>
      <c r="R204" s="3"/>
      <c r="S204" s="3"/>
      <c r="T204" s="161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</row>
    <row r="205" spans="1:39" ht="19.5" customHeight="1">
      <c r="A205" s="3"/>
      <c r="B205" s="3"/>
      <c r="C205" s="3"/>
      <c r="D205" s="3"/>
      <c r="E205" s="3"/>
      <c r="F205" s="9"/>
      <c r="G205" s="3"/>
      <c r="H205" s="3"/>
      <c r="I205" s="3"/>
      <c r="J205" s="3"/>
      <c r="K205" s="9"/>
      <c r="L205" s="5"/>
      <c r="M205" s="3"/>
      <c r="N205" s="3"/>
      <c r="O205" s="3"/>
      <c r="P205" s="3"/>
      <c r="Q205" s="3"/>
      <c r="R205" s="3"/>
      <c r="S205" s="3"/>
      <c r="T205" s="161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</row>
    <row r="206" spans="1:39" ht="19.5" customHeight="1">
      <c r="A206" s="3"/>
      <c r="B206" s="3"/>
      <c r="C206" s="3"/>
      <c r="D206" s="3"/>
      <c r="E206" s="3"/>
      <c r="F206" s="9"/>
      <c r="G206" s="3"/>
      <c r="H206" s="3"/>
      <c r="I206" s="3"/>
      <c r="J206" s="3"/>
      <c r="K206" s="9"/>
      <c r="L206" s="5"/>
      <c r="M206" s="3"/>
      <c r="N206" s="3"/>
      <c r="O206" s="3"/>
      <c r="P206" s="3"/>
      <c r="Q206" s="3"/>
      <c r="R206" s="3"/>
      <c r="S206" s="3"/>
      <c r="T206" s="161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</row>
    <row r="207" spans="1:39" ht="19.5" customHeight="1">
      <c r="A207" s="3"/>
      <c r="B207" s="3"/>
      <c r="C207" s="3"/>
      <c r="D207" s="3"/>
      <c r="E207" s="3"/>
      <c r="F207" s="9"/>
      <c r="G207" s="3"/>
      <c r="H207" s="3"/>
      <c r="I207" s="3"/>
      <c r="J207" s="3"/>
      <c r="K207" s="9"/>
      <c r="L207" s="5"/>
      <c r="M207" s="3"/>
      <c r="N207" s="3"/>
      <c r="O207" s="3"/>
      <c r="P207" s="3"/>
      <c r="Q207" s="3"/>
      <c r="R207" s="3"/>
      <c r="S207" s="3"/>
      <c r="T207" s="161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</row>
    <row r="208" spans="1:39" ht="19.5" customHeight="1">
      <c r="A208" s="3"/>
      <c r="B208" s="3"/>
      <c r="C208" s="3"/>
      <c r="D208" s="3"/>
      <c r="E208" s="3"/>
      <c r="F208" s="9"/>
      <c r="G208" s="3"/>
      <c r="H208" s="3"/>
      <c r="I208" s="3"/>
      <c r="J208" s="3"/>
      <c r="K208" s="9"/>
      <c r="L208" s="5"/>
      <c r="M208" s="3"/>
      <c r="N208" s="3"/>
      <c r="O208" s="3"/>
      <c r="P208" s="3"/>
      <c r="Q208" s="3"/>
      <c r="R208" s="3"/>
      <c r="S208" s="3"/>
      <c r="T208" s="161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</row>
    <row r="209" spans="1:39" ht="19.5" customHeight="1">
      <c r="A209" s="3"/>
      <c r="B209" s="3"/>
      <c r="C209" s="3"/>
      <c r="D209" s="3"/>
      <c r="E209" s="3"/>
      <c r="F209" s="9"/>
      <c r="G209" s="3"/>
      <c r="H209" s="3"/>
      <c r="I209" s="3"/>
      <c r="J209" s="3"/>
      <c r="K209" s="9"/>
      <c r="L209" s="5"/>
      <c r="M209" s="3"/>
      <c r="N209" s="3"/>
      <c r="O209" s="3"/>
      <c r="P209" s="3"/>
      <c r="Q209" s="3"/>
      <c r="R209" s="3"/>
      <c r="S209" s="3"/>
      <c r="T209" s="161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</row>
    <row r="210" spans="1:39" ht="19.5" customHeight="1">
      <c r="A210" s="3"/>
      <c r="B210" s="3"/>
      <c r="C210" s="3"/>
      <c r="D210" s="3"/>
      <c r="E210" s="3"/>
      <c r="F210" s="9"/>
      <c r="G210" s="3"/>
      <c r="H210" s="3"/>
      <c r="I210" s="3"/>
      <c r="J210" s="3"/>
      <c r="K210" s="9"/>
      <c r="L210" s="5"/>
      <c r="M210" s="3"/>
      <c r="N210" s="3"/>
      <c r="O210" s="3"/>
      <c r="P210" s="3"/>
      <c r="Q210" s="3"/>
      <c r="R210" s="3"/>
      <c r="S210" s="3"/>
      <c r="T210" s="161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</row>
    <row r="211" spans="1:39" ht="19.5" customHeight="1">
      <c r="A211" s="3"/>
      <c r="B211" s="3"/>
      <c r="C211" s="3"/>
      <c r="D211" s="3"/>
      <c r="E211" s="3"/>
      <c r="F211" s="9"/>
      <c r="G211" s="3"/>
      <c r="H211" s="3"/>
      <c r="I211" s="3"/>
      <c r="J211" s="3"/>
      <c r="K211" s="9"/>
      <c r="L211" s="5"/>
      <c r="M211" s="3"/>
      <c r="N211" s="3"/>
      <c r="O211" s="3"/>
      <c r="P211" s="3"/>
      <c r="Q211" s="3"/>
      <c r="R211" s="3"/>
      <c r="S211" s="3"/>
      <c r="T211" s="161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</row>
    <row r="212" spans="1:39" ht="19.5" customHeight="1">
      <c r="A212" s="3"/>
      <c r="B212" s="3"/>
      <c r="C212" s="3"/>
      <c r="D212" s="3"/>
      <c r="E212" s="3"/>
      <c r="F212" s="9"/>
      <c r="G212" s="3"/>
      <c r="H212" s="3"/>
      <c r="I212" s="3"/>
      <c r="J212" s="3"/>
      <c r="K212" s="9"/>
      <c r="L212" s="5"/>
      <c r="M212" s="3"/>
      <c r="N212" s="3"/>
      <c r="O212" s="3"/>
      <c r="P212" s="3"/>
      <c r="Q212" s="3"/>
      <c r="R212" s="3"/>
      <c r="S212" s="3"/>
      <c r="T212" s="161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</row>
    <row r="213" spans="1:39" ht="19.5" customHeight="1">
      <c r="A213" s="3"/>
      <c r="B213" s="3"/>
      <c r="C213" s="3"/>
      <c r="D213" s="3"/>
      <c r="E213" s="3"/>
      <c r="F213" s="9"/>
      <c r="G213" s="3"/>
      <c r="H213" s="3"/>
      <c r="I213" s="3"/>
      <c r="J213" s="3"/>
      <c r="K213" s="9"/>
      <c r="L213" s="5"/>
      <c r="M213" s="3"/>
      <c r="N213" s="3"/>
      <c r="O213" s="3"/>
      <c r="P213" s="3"/>
      <c r="Q213" s="3"/>
      <c r="R213" s="3"/>
      <c r="S213" s="3"/>
      <c r="T213" s="161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</row>
    <row r="214" spans="1:39" ht="19.5" customHeight="1">
      <c r="A214" s="3"/>
      <c r="B214" s="3"/>
      <c r="C214" s="3"/>
      <c r="D214" s="3"/>
      <c r="E214" s="3"/>
      <c r="F214" s="9"/>
      <c r="G214" s="3"/>
      <c r="H214" s="3"/>
      <c r="I214" s="3"/>
      <c r="J214" s="3"/>
      <c r="K214" s="9"/>
      <c r="L214" s="5"/>
      <c r="M214" s="3"/>
      <c r="N214" s="3"/>
      <c r="O214" s="3"/>
      <c r="P214" s="3"/>
      <c r="Q214" s="3"/>
      <c r="R214" s="3"/>
      <c r="S214" s="3"/>
      <c r="T214" s="161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</row>
    <row r="215" spans="1:39" ht="19.5" customHeight="1">
      <c r="A215" s="3"/>
      <c r="B215" s="3"/>
      <c r="C215" s="3"/>
      <c r="D215" s="3"/>
      <c r="E215" s="3"/>
      <c r="F215" s="9"/>
      <c r="G215" s="3"/>
      <c r="H215" s="3"/>
      <c r="I215" s="3"/>
      <c r="J215" s="3"/>
      <c r="K215" s="9"/>
      <c r="L215" s="5"/>
      <c r="M215" s="3"/>
      <c r="N215" s="3"/>
      <c r="O215" s="3"/>
      <c r="P215" s="3"/>
      <c r="Q215" s="3"/>
      <c r="R215" s="3"/>
      <c r="S215" s="3"/>
      <c r="T215" s="161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</row>
    <row r="216" spans="1:39" ht="19.5" customHeight="1">
      <c r="A216" s="3"/>
      <c r="B216" s="3"/>
      <c r="C216" s="3"/>
      <c r="D216" s="3"/>
      <c r="E216" s="3"/>
      <c r="F216" s="9"/>
      <c r="G216" s="3"/>
      <c r="H216" s="3"/>
      <c r="I216" s="3"/>
      <c r="J216" s="3"/>
      <c r="K216" s="9"/>
      <c r="L216" s="5"/>
      <c r="M216" s="3"/>
      <c r="N216" s="3"/>
      <c r="O216" s="3"/>
      <c r="P216" s="3"/>
      <c r="Q216" s="3"/>
      <c r="R216" s="3"/>
      <c r="S216" s="3"/>
      <c r="T216" s="161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</row>
    <row r="217" spans="1:39" ht="19.5" customHeight="1">
      <c r="A217" s="3"/>
      <c r="B217" s="3"/>
      <c r="C217" s="3"/>
      <c r="D217" s="3"/>
      <c r="E217" s="3"/>
      <c r="F217" s="9"/>
      <c r="G217" s="3"/>
      <c r="H217" s="3"/>
      <c r="I217" s="3"/>
      <c r="J217" s="3"/>
      <c r="K217" s="9"/>
      <c r="L217" s="5"/>
      <c r="M217" s="3"/>
      <c r="N217" s="3"/>
      <c r="O217" s="3"/>
      <c r="P217" s="3"/>
      <c r="Q217" s="3"/>
      <c r="R217" s="3"/>
      <c r="S217" s="3"/>
      <c r="T217" s="161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</row>
    <row r="218" spans="1:39" ht="19.5" customHeight="1">
      <c r="A218" s="3"/>
      <c r="B218" s="3"/>
      <c r="C218" s="3"/>
      <c r="D218" s="3"/>
      <c r="E218" s="3"/>
      <c r="F218" s="9"/>
      <c r="G218" s="3"/>
      <c r="H218" s="3"/>
      <c r="I218" s="3"/>
      <c r="J218" s="3"/>
      <c r="K218" s="9"/>
      <c r="L218" s="5"/>
      <c r="M218" s="3"/>
      <c r="N218" s="3"/>
      <c r="O218" s="3"/>
      <c r="P218" s="3"/>
      <c r="Q218" s="3"/>
      <c r="R218" s="3"/>
      <c r="S218" s="3"/>
      <c r="T218" s="161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</row>
    <row r="219" spans="1:39" ht="19.5" customHeight="1">
      <c r="A219" s="3"/>
      <c r="B219" s="3"/>
      <c r="C219" s="3"/>
      <c r="D219" s="3"/>
      <c r="E219" s="3"/>
      <c r="F219" s="9"/>
      <c r="G219" s="3"/>
      <c r="H219" s="3"/>
      <c r="I219" s="3"/>
      <c r="J219" s="3"/>
      <c r="K219" s="9"/>
      <c r="L219" s="5"/>
      <c r="M219" s="3"/>
      <c r="N219" s="3"/>
      <c r="O219" s="3"/>
      <c r="P219" s="3"/>
      <c r="Q219" s="3"/>
      <c r="R219" s="3"/>
      <c r="S219" s="3"/>
      <c r="T219" s="161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</row>
    <row r="220" spans="1:39" ht="19.5" customHeight="1">
      <c r="A220" s="3"/>
      <c r="B220" s="3"/>
      <c r="C220" s="3"/>
      <c r="D220" s="3"/>
      <c r="E220" s="3"/>
      <c r="F220" s="9"/>
      <c r="G220" s="3"/>
      <c r="H220" s="3"/>
      <c r="I220" s="3"/>
      <c r="J220" s="3"/>
      <c r="K220" s="9"/>
      <c r="L220" s="5"/>
      <c r="M220" s="3"/>
      <c r="N220" s="3"/>
      <c r="O220" s="3"/>
      <c r="P220" s="3"/>
      <c r="Q220" s="3"/>
      <c r="R220" s="3"/>
      <c r="S220" s="3"/>
      <c r="T220" s="161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</row>
    <row r="221" spans="1:39" ht="19.5" customHeight="1">
      <c r="A221" s="3"/>
      <c r="B221" s="3"/>
      <c r="C221" s="3"/>
      <c r="D221" s="3"/>
      <c r="E221" s="3"/>
      <c r="F221" s="9"/>
      <c r="G221" s="3"/>
      <c r="H221" s="3"/>
      <c r="I221" s="3"/>
      <c r="J221" s="3"/>
      <c r="K221" s="9"/>
      <c r="L221" s="5"/>
      <c r="M221" s="3"/>
      <c r="N221" s="3"/>
      <c r="O221" s="3"/>
      <c r="P221" s="3"/>
      <c r="Q221" s="3"/>
      <c r="R221" s="3"/>
      <c r="S221" s="3"/>
      <c r="T221" s="161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</row>
    <row r="222" spans="1:39" ht="19.5" customHeight="1">
      <c r="A222" s="3"/>
      <c r="B222" s="3"/>
      <c r="C222" s="3"/>
      <c r="D222" s="3"/>
      <c r="E222" s="3"/>
      <c r="F222" s="9"/>
      <c r="G222" s="3"/>
      <c r="H222" s="3"/>
      <c r="I222" s="3"/>
      <c r="J222" s="3"/>
      <c r="K222" s="9"/>
      <c r="L222" s="5"/>
      <c r="M222" s="3"/>
      <c r="N222" s="3"/>
      <c r="O222" s="3"/>
      <c r="P222" s="3"/>
      <c r="Q222" s="3"/>
      <c r="R222" s="3"/>
      <c r="S222" s="3"/>
      <c r="T222" s="161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</row>
    <row r="223" spans="1:39" ht="19.5" customHeight="1">
      <c r="A223" s="3"/>
      <c r="B223" s="3"/>
      <c r="C223" s="3"/>
      <c r="D223" s="3"/>
      <c r="E223" s="3"/>
      <c r="F223" s="9"/>
      <c r="G223" s="3"/>
      <c r="H223" s="3"/>
      <c r="I223" s="3"/>
      <c r="J223" s="3"/>
      <c r="K223" s="9"/>
      <c r="L223" s="5"/>
      <c r="M223" s="3"/>
      <c r="N223" s="3"/>
      <c r="O223" s="3"/>
      <c r="P223" s="3"/>
      <c r="Q223" s="3"/>
      <c r="R223" s="3"/>
      <c r="S223" s="3"/>
      <c r="T223" s="161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</row>
    <row r="224" spans="1:39" ht="19.5" customHeight="1">
      <c r="A224" s="3"/>
      <c r="B224" s="3"/>
      <c r="C224" s="3"/>
      <c r="D224" s="3"/>
      <c r="E224" s="3"/>
      <c r="F224" s="9"/>
      <c r="G224" s="3"/>
      <c r="H224" s="3"/>
      <c r="I224" s="3"/>
      <c r="J224" s="3"/>
      <c r="K224" s="9"/>
      <c r="L224" s="5"/>
      <c r="M224" s="3"/>
      <c r="N224" s="3"/>
      <c r="O224" s="3"/>
      <c r="P224" s="3"/>
      <c r="Q224" s="3"/>
      <c r="R224" s="3"/>
      <c r="S224" s="3"/>
      <c r="T224" s="161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</row>
    <row r="225" spans="1:39" ht="19.5" customHeight="1">
      <c r="A225" s="3"/>
      <c r="B225" s="3"/>
      <c r="C225" s="3"/>
      <c r="D225" s="3"/>
      <c r="E225" s="3"/>
      <c r="F225" s="9"/>
      <c r="G225" s="3"/>
      <c r="H225" s="3"/>
      <c r="I225" s="3"/>
      <c r="J225" s="3"/>
      <c r="K225" s="9"/>
      <c r="L225" s="5"/>
      <c r="M225" s="3"/>
      <c r="N225" s="3"/>
      <c r="O225" s="3"/>
      <c r="P225" s="3"/>
      <c r="Q225" s="3"/>
      <c r="R225" s="3"/>
      <c r="S225" s="3"/>
      <c r="T225" s="161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</row>
    <row r="226" spans="1:39" ht="19.5" customHeight="1">
      <c r="A226" s="3"/>
      <c r="B226" s="3"/>
      <c r="C226" s="3"/>
      <c r="D226" s="3"/>
      <c r="E226" s="3"/>
      <c r="F226" s="9"/>
      <c r="G226" s="3"/>
      <c r="H226" s="3"/>
      <c r="I226" s="3"/>
      <c r="J226" s="3"/>
      <c r="K226" s="9"/>
      <c r="L226" s="5"/>
      <c r="M226" s="3"/>
      <c r="N226" s="3"/>
      <c r="O226" s="3"/>
      <c r="P226" s="3"/>
      <c r="Q226" s="3"/>
      <c r="R226" s="3"/>
      <c r="S226" s="3"/>
      <c r="T226" s="161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</row>
    <row r="227" spans="1:39" ht="19.5" customHeight="1">
      <c r="A227" s="3"/>
      <c r="B227" s="3"/>
      <c r="C227" s="3"/>
      <c r="D227" s="3"/>
      <c r="E227" s="3"/>
      <c r="F227" s="9"/>
      <c r="G227" s="3"/>
      <c r="H227" s="3"/>
      <c r="I227" s="3"/>
      <c r="J227" s="3"/>
      <c r="K227" s="9"/>
      <c r="L227" s="5"/>
      <c r="M227" s="3"/>
      <c r="N227" s="3"/>
      <c r="O227" s="3"/>
      <c r="P227" s="3"/>
      <c r="Q227" s="3"/>
      <c r="R227" s="3"/>
      <c r="S227" s="3"/>
      <c r="T227" s="161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</row>
    <row r="228" spans="1:39" ht="19.5" customHeight="1">
      <c r="A228" s="331"/>
      <c r="B228" s="3"/>
      <c r="C228" s="3"/>
      <c r="D228" s="3"/>
      <c r="E228" s="3"/>
      <c r="F228" s="9"/>
      <c r="G228" s="3"/>
      <c r="H228" s="3"/>
      <c r="I228" s="3"/>
      <c r="J228" s="3"/>
      <c r="K228" s="9"/>
      <c r="L228" s="5"/>
      <c r="M228" s="3"/>
      <c r="N228" s="3"/>
      <c r="O228" s="3"/>
      <c r="P228" s="3"/>
      <c r="Q228" s="3"/>
      <c r="R228" s="3"/>
      <c r="S228" s="3"/>
      <c r="T228" s="161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</row>
    <row r="229" spans="1:39" ht="19.5" customHeight="1">
      <c r="A229" s="163"/>
      <c r="B229" s="3"/>
      <c r="C229" s="3"/>
      <c r="D229" s="3"/>
      <c r="E229" s="3"/>
      <c r="F229" s="9"/>
      <c r="G229" s="3"/>
      <c r="H229" s="3"/>
      <c r="I229" s="3"/>
      <c r="J229" s="3"/>
      <c r="K229" s="9"/>
      <c r="L229" s="5"/>
      <c r="M229" s="3"/>
      <c r="N229" s="3"/>
      <c r="O229" s="3"/>
      <c r="P229" s="3"/>
      <c r="Q229" s="3"/>
      <c r="R229" s="3"/>
      <c r="S229" s="3"/>
      <c r="T229" s="161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</row>
    <row r="230" spans="1:39" ht="19.5" customHeight="1">
      <c r="A230" s="163"/>
      <c r="B230" s="3"/>
      <c r="C230" s="3"/>
      <c r="D230" s="3"/>
      <c r="E230" s="3"/>
      <c r="F230" s="9"/>
      <c r="G230" s="3"/>
      <c r="H230" s="3"/>
      <c r="I230" s="3"/>
      <c r="J230" s="3"/>
      <c r="K230" s="9"/>
      <c r="L230" s="5"/>
      <c r="M230" s="3"/>
      <c r="N230" s="3"/>
      <c r="O230" s="3"/>
      <c r="P230" s="3"/>
      <c r="Q230" s="3"/>
      <c r="R230" s="3"/>
      <c r="S230" s="3"/>
      <c r="T230" s="161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</row>
    <row r="231" spans="1:39" ht="19.5" customHeight="1">
      <c r="A231" s="163"/>
      <c r="B231" s="3"/>
      <c r="C231" s="3"/>
      <c r="D231" s="3"/>
      <c r="E231" s="3"/>
      <c r="F231" s="9"/>
      <c r="G231" s="3"/>
      <c r="H231" s="3"/>
      <c r="I231" s="3"/>
      <c r="J231" s="3"/>
      <c r="K231" s="9"/>
      <c r="L231" s="5"/>
      <c r="M231" s="3"/>
      <c r="N231" s="3"/>
      <c r="O231" s="3"/>
      <c r="P231" s="3"/>
      <c r="Q231" s="3"/>
      <c r="R231" s="3"/>
      <c r="S231" s="3"/>
      <c r="T231" s="161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</row>
    <row r="232" spans="1:39" ht="19.5" customHeight="1">
      <c r="A232" s="163"/>
      <c r="B232" s="3"/>
      <c r="C232" s="3"/>
      <c r="D232" s="3"/>
      <c r="E232" s="3"/>
      <c r="F232" s="9"/>
      <c r="G232" s="3"/>
      <c r="H232" s="3"/>
      <c r="I232" s="3"/>
      <c r="J232" s="3"/>
      <c r="K232" s="9"/>
      <c r="L232" s="5"/>
      <c r="M232" s="3"/>
      <c r="N232" s="3"/>
      <c r="O232" s="3"/>
      <c r="P232" s="3"/>
      <c r="Q232" s="3"/>
      <c r="R232" s="3"/>
      <c r="S232" s="3"/>
      <c r="T232" s="161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</row>
    <row r="233" spans="1:39" ht="19.5" customHeight="1">
      <c r="A233" s="163"/>
      <c r="B233" s="3"/>
      <c r="C233" s="3"/>
      <c r="D233" s="3"/>
      <c r="E233" s="3"/>
      <c r="F233" s="9"/>
      <c r="G233" s="3"/>
      <c r="H233" s="3"/>
      <c r="I233" s="3"/>
      <c r="J233" s="3"/>
      <c r="K233" s="9"/>
      <c r="L233" s="5"/>
      <c r="M233" s="3"/>
      <c r="N233" s="3"/>
      <c r="O233" s="3"/>
      <c r="P233" s="3"/>
      <c r="Q233" s="3"/>
      <c r="R233" s="3"/>
      <c r="S233" s="3"/>
      <c r="T233" s="161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</row>
    <row r="234" spans="1:39" ht="19.5" customHeight="1">
      <c r="A234" s="163"/>
      <c r="B234" s="3"/>
      <c r="C234" s="3"/>
      <c r="D234" s="3"/>
      <c r="E234" s="3"/>
      <c r="F234" s="9"/>
      <c r="G234" s="3"/>
      <c r="H234" s="3"/>
      <c r="I234" s="3"/>
      <c r="J234" s="3"/>
      <c r="K234" s="9"/>
      <c r="L234" s="5"/>
      <c r="M234" s="3"/>
      <c r="N234" s="3"/>
      <c r="O234" s="3"/>
      <c r="P234" s="3"/>
      <c r="Q234" s="3"/>
      <c r="R234" s="3"/>
      <c r="S234" s="3"/>
      <c r="T234" s="161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</row>
    <row r="235" spans="1:39" ht="19.5" customHeight="1">
      <c r="A235" s="163"/>
      <c r="B235" s="3"/>
      <c r="C235" s="3"/>
      <c r="D235" s="3"/>
      <c r="E235" s="3"/>
      <c r="F235" s="9"/>
      <c r="G235" s="3"/>
      <c r="H235" s="3"/>
      <c r="I235" s="3"/>
      <c r="J235" s="3"/>
      <c r="K235" s="9"/>
      <c r="L235" s="5"/>
      <c r="M235" s="3"/>
      <c r="N235" s="3"/>
      <c r="O235" s="3"/>
      <c r="P235" s="3"/>
      <c r="Q235" s="3"/>
      <c r="R235" s="3"/>
      <c r="S235" s="3"/>
      <c r="T235" s="161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</row>
    <row r="236" spans="1:39" ht="19.5" customHeight="1">
      <c r="A236" s="163"/>
      <c r="B236" s="3"/>
      <c r="C236" s="3"/>
      <c r="D236" s="3"/>
      <c r="E236" s="3"/>
      <c r="F236" s="9"/>
      <c r="G236" s="3"/>
      <c r="H236" s="3"/>
      <c r="I236" s="3"/>
      <c r="J236" s="3"/>
      <c r="K236" s="9"/>
      <c r="L236" s="5"/>
      <c r="M236" s="3"/>
      <c r="N236" s="3"/>
      <c r="O236" s="3"/>
      <c r="P236" s="3"/>
      <c r="Q236" s="3"/>
      <c r="R236" s="3"/>
      <c r="S236" s="3"/>
      <c r="T236" s="161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</row>
    <row r="237" spans="1:39" ht="19.5" customHeight="1">
      <c r="A237" s="163"/>
      <c r="B237" s="3"/>
      <c r="C237" s="3"/>
      <c r="D237" s="3"/>
      <c r="E237" s="3"/>
      <c r="F237" s="9"/>
      <c r="G237" s="3"/>
      <c r="H237" s="3"/>
      <c r="I237" s="3"/>
      <c r="J237" s="3"/>
      <c r="K237" s="9"/>
      <c r="L237" s="5"/>
      <c r="M237" s="3"/>
      <c r="N237" s="3"/>
      <c r="O237" s="3"/>
      <c r="P237" s="3"/>
      <c r="Q237" s="3"/>
      <c r="R237" s="3"/>
      <c r="S237" s="3"/>
      <c r="T237" s="161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</row>
    <row r="238" spans="1:39" ht="19.5" customHeight="1">
      <c r="A238" s="163"/>
      <c r="B238" s="3"/>
      <c r="C238" s="3"/>
      <c r="D238" s="3"/>
      <c r="E238" s="3"/>
      <c r="F238" s="9"/>
      <c r="G238" s="3"/>
      <c r="H238" s="3"/>
      <c r="I238" s="3"/>
      <c r="J238" s="3"/>
      <c r="K238" s="9"/>
      <c r="L238" s="5"/>
      <c r="M238" s="3"/>
      <c r="N238" s="3"/>
      <c r="O238" s="3"/>
      <c r="P238" s="3"/>
      <c r="Q238" s="3"/>
      <c r="R238" s="3"/>
      <c r="S238" s="3"/>
      <c r="T238" s="161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</row>
    <row r="239" spans="1:39" ht="19.5" customHeight="1">
      <c r="A239" s="163"/>
      <c r="B239" s="3"/>
      <c r="C239" s="3"/>
      <c r="D239" s="3"/>
      <c r="E239" s="3"/>
      <c r="F239" s="9"/>
      <c r="G239" s="3"/>
      <c r="H239" s="3"/>
      <c r="I239" s="3"/>
      <c r="J239" s="3"/>
      <c r="K239" s="9"/>
      <c r="L239" s="5"/>
      <c r="M239" s="3"/>
      <c r="N239" s="3"/>
      <c r="O239" s="3"/>
      <c r="P239" s="3"/>
      <c r="Q239" s="3"/>
      <c r="R239" s="3"/>
      <c r="S239" s="3"/>
      <c r="T239" s="161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</row>
    <row r="240" spans="1:39" ht="19.5" customHeight="1">
      <c r="A240" s="163"/>
      <c r="B240" s="3"/>
      <c r="C240" s="3"/>
      <c r="D240" s="3"/>
      <c r="E240" s="3"/>
      <c r="F240" s="9"/>
      <c r="G240" s="3"/>
      <c r="H240" s="3"/>
      <c r="I240" s="3"/>
      <c r="J240" s="3"/>
      <c r="K240" s="9"/>
      <c r="L240" s="5"/>
      <c r="M240" s="3"/>
      <c r="N240" s="3"/>
      <c r="O240" s="3"/>
      <c r="P240" s="3"/>
      <c r="Q240" s="3"/>
      <c r="R240" s="3"/>
      <c r="S240" s="3"/>
      <c r="T240" s="161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</row>
    <row r="241" spans="1:39" ht="19.5" customHeight="1">
      <c r="A241" s="163"/>
      <c r="B241" s="3"/>
      <c r="C241" s="3"/>
      <c r="D241" s="3"/>
      <c r="E241" s="3"/>
      <c r="F241" s="9"/>
      <c r="G241" s="3"/>
      <c r="H241" s="3"/>
      <c r="I241" s="3"/>
      <c r="J241" s="3"/>
      <c r="K241" s="9"/>
      <c r="L241" s="5"/>
      <c r="M241" s="3"/>
      <c r="N241" s="3"/>
      <c r="O241" s="3"/>
      <c r="P241" s="3"/>
      <c r="Q241" s="3"/>
      <c r="R241" s="3"/>
      <c r="S241" s="3"/>
      <c r="T241" s="161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</row>
    <row r="242" spans="1:39" ht="19.5" customHeight="1">
      <c r="A242" s="163"/>
      <c r="B242" s="3"/>
      <c r="C242" s="3"/>
      <c r="D242" s="3"/>
      <c r="E242" s="3"/>
      <c r="F242" s="9"/>
      <c r="G242" s="3"/>
      <c r="H242" s="3"/>
      <c r="I242" s="3"/>
      <c r="J242" s="3"/>
      <c r="K242" s="9"/>
      <c r="L242" s="5"/>
      <c r="M242" s="3"/>
      <c r="N242" s="3"/>
      <c r="O242" s="3"/>
      <c r="P242" s="3"/>
      <c r="Q242" s="3"/>
      <c r="R242" s="3"/>
      <c r="S242" s="3"/>
      <c r="T242" s="161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</row>
    <row r="243" spans="1:39" ht="19.5" customHeight="1">
      <c r="A243" s="163"/>
      <c r="B243" s="3"/>
      <c r="C243" s="3"/>
      <c r="D243" s="3"/>
      <c r="E243" s="3"/>
      <c r="F243" s="9"/>
      <c r="G243" s="3"/>
      <c r="H243" s="3"/>
      <c r="I243" s="3"/>
      <c r="J243" s="3"/>
      <c r="K243" s="9"/>
      <c r="L243" s="5"/>
      <c r="M243" s="3"/>
      <c r="N243" s="3"/>
      <c r="O243" s="3"/>
      <c r="P243" s="3"/>
      <c r="Q243" s="3"/>
      <c r="R243" s="3"/>
      <c r="S243" s="3"/>
      <c r="T243" s="161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</row>
    <row r="244" spans="1:39" ht="19.5" customHeight="1">
      <c r="A244" s="163"/>
      <c r="B244" s="3"/>
      <c r="C244" s="3"/>
      <c r="D244" s="3"/>
      <c r="E244" s="3"/>
      <c r="F244" s="9"/>
      <c r="G244" s="3"/>
      <c r="H244" s="3"/>
      <c r="I244" s="3"/>
      <c r="J244" s="3"/>
      <c r="K244" s="9"/>
      <c r="L244" s="5"/>
      <c r="M244" s="3"/>
      <c r="N244" s="3"/>
      <c r="O244" s="3"/>
      <c r="P244" s="3"/>
      <c r="Q244" s="3"/>
      <c r="R244" s="3"/>
      <c r="S244" s="3"/>
      <c r="T244" s="161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</row>
    <row r="245" spans="1:39" ht="19.5" customHeight="1">
      <c r="A245" s="163"/>
      <c r="B245" s="3"/>
      <c r="C245" s="3"/>
      <c r="D245" s="3"/>
      <c r="E245" s="3"/>
      <c r="F245" s="9"/>
      <c r="G245" s="3"/>
      <c r="H245" s="3"/>
      <c r="I245" s="3"/>
      <c r="J245" s="3"/>
      <c r="K245" s="9"/>
      <c r="L245" s="5"/>
      <c r="M245" s="3"/>
      <c r="N245" s="3"/>
      <c r="O245" s="3"/>
      <c r="P245" s="3"/>
      <c r="Q245" s="3"/>
      <c r="R245" s="3"/>
      <c r="S245" s="3"/>
      <c r="T245" s="161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</row>
    <row r="246" spans="1:39" ht="19.5" customHeight="1">
      <c r="A246" s="163"/>
      <c r="B246" s="3"/>
      <c r="C246" s="3"/>
      <c r="D246" s="3"/>
      <c r="E246" s="3"/>
      <c r="F246" s="9"/>
      <c r="G246" s="3"/>
      <c r="H246" s="3"/>
      <c r="I246" s="3"/>
      <c r="J246" s="3"/>
      <c r="K246" s="9"/>
      <c r="L246" s="5"/>
      <c r="M246" s="3"/>
      <c r="N246" s="3"/>
      <c r="O246" s="3"/>
      <c r="P246" s="3"/>
      <c r="Q246" s="3"/>
      <c r="R246" s="3"/>
      <c r="S246" s="3"/>
      <c r="T246" s="161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</row>
    <row r="247" spans="1:39" ht="19.5" customHeight="1">
      <c r="A247" s="163"/>
      <c r="B247" s="3"/>
      <c r="C247" s="3"/>
      <c r="D247" s="3"/>
      <c r="E247" s="3"/>
      <c r="F247" s="9"/>
      <c r="G247" s="3"/>
      <c r="H247" s="3"/>
      <c r="I247" s="3"/>
      <c r="J247" s="3"/>
      <c r="K247" s="9"/>
      <c r="L247" s="5"/>
      <c r="M247" s="3"/>
      <c r="N247" s="3"/>
      <c r="O247" s="3"/>
      <c r="P247" s="3"/>
      <c r="Q247" s="3"/>
      <c r="R247" s="3"/>
      <c r="S247" s="3"/>
      <c r="T247" s="161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</row>
    <row r="248" spans="1:39" ht="19.5" customHeight="1">
      <c r="A248" s="163"/>
      <c r="B248" s="3"/>
      <c r="C248" s="3"/>
      <c r="D248" s="3"/>
      <c r="E248" s="3"/>
      <c r="F248" s="9"/>
      <c r="G248" s="3"/>
      <c r="H248" s="3"/>
      <c r="I248" s="3"/>
      <c r="J248" s="3"/>
      <c r="K248" s="9"/>
      <c r="L248" s="5"/>
      <c r="M248" s="3"/>
      <c r="N248" s="3"/>
      <c r="O248" s="3"/>
      <c r="P248" s="3"/>
      <c r="Q248" s="3"/>
      <c r="R248" s="3"/>
      <c r="S248" s="3"/>
      <c r="T248" s="161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</row>
    <row r="249" spans="1:39" ht="19.5" customHeight="1">
      <c r="A249" s="163"/>
      <c r="B249" s="3"/>
      <c r="C249" s="3"/>
      <c r="D249" s="3"/>
      <c r="E249" s="3"/>
      <c r="F249" s="9"/>
      <c r="G249" s="3"/>
      <c r="H249" s="3"/>
      <c r="I249" s="3"/>
      <c r="J249" s="3"/>
      <c r="K249" s="9"/>
      <c r="L249" s="5"/>
      <c r="M249" s="3"/>
      <c r="N249" s="3"/>
      <c r="O249" s="3"/>
      <c r="P249" s="3"/>
      <c r="Q249" s="3"/>
      <c r="R249" s="3"/>
      <c r="S249" s="3"/>
      <c r="T249" s="161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</row>
    <row r="250" spans="1:39" ht="19.5" customHeight="1">
      <c r="A250" s="163"/>
      <c r="B250" s="3"/>
      <c r="C250" s="3"/>
      <c r="D250" s="3"/>
      <c r="E250" s="3"/>
      <c r="F250" s="9"/>
      <c r="G250" s="3"/>
      <c r="H250" s="3"/>
      <c r="I250" s="3"/>
      <c r="J250" s="3"/>
      <c r="K250" s="9"/>
      <c r="L250" s="5"/>
      <c r="M250" s="3"/>
      <c r="N250" s="3"/>
      <c r="O250" s="3"/>
      <c r="P250" s="3"/>
      <c r="Q250" s="3"/>
      <c r="R250" s="3"/>
      <c r="S250" s="3"/>
      <c r="T250" s="161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</row>
    <row r="251" spans="1:39" ht="19.5" customHeight="1">
      <c r="A251" s="163"/>
      <c r="B251" s="3"/>
      <c r="C251" s="3"/>
      <c r="D251" s="3"/>
      <c r="E251" s="3"/>
      <c r="F251" s="9"/>
      <c r="G251" s="3"/>
      <c r="H251" s="3"/>
      <c r="I251" s="3"/>
      <c r="J251" s="3"/>
      <c r="K251" s="9"/>
      <c r="L251" s="5"/>
      <c r="M251" s="3"/>
      <c r="N251" s="3"/>
      <c r="O251" s="3"/>
      <c r="P251" s="3"/>
      <c r="Q251" s="3"/>
      <c r="R251" s="3"/>
      <c r="S251" s="3"/>
      <c r="T251" s="161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</row>
    <row r="252" spans="1:39" ht="19.5" customHeight="1">
      <c r="A252" s="163"/>
      <c r="B252" s="3"/>
      <c r="C252" s="3"/>
      <c r="D252" s="3"/>
      <c r="E252" s="3"/>
      <c r="F252" s="9"/>
      <c r="G252" s="3"/>
      <c r="H252" s="3"/>
      <c r="I252" s="3"/>
      <c r="J252" s="3"/>
      <c r="K252" s="9"/>
      <c r="L252" s="5"/>
      <c r="M252" s="3"/>
      <c r="N252" s="3"/>
      <c r="O252" s="3"/>
      <c r="P252" s="3"/>
      <c r="Q252" s="3"/>
      <c r="R252" s="3"/>
      <c r="S252" s="3"/>
      <c r="T252" s="161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</row>
    <row r="253" spans="1:39" ht="19.5" customHeight="1">
      <c r="A253" s="163"/>
      <c r="B253" s="3"/>
      <c r="C253" s="3"/>
      <c r="D253" s="3"/>
      <c r="E253" s="3"/>
      <c r="F253" s="9"/>
      <c r="G253" s="3"/>
      <c r="H253" s="3"/>
      <c r="I253" s="3"/>
      <c r="J253" s="3"/>
      <c r="K253" s="9"/>
      <c r="L253" s="5"/>
      <c r="M253" s="3"/>
      <c r="N253" s="3"/>
      <c r="O253" s="3"/>
      <c r="P253" s="3"/>
      <c r="Q253" s="3"/>
      <c r="R253" s="3"/>
      <c r="S253" s="3"/>
      <c r="T253" s="161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</row>
    <row r="254" spans="1:39" ht="19.5" customHeight="1">
      <c r="A254" s="163"/>
      <c r="B254" s="3"/>
      <c r="C254" s="3"/>
      <c r="D254" s="3"/>
      <c r="E254" s="3"/>
      <c r="F254" s="9"/>
      <c r="G254" s="3"/>
      <c r="H254" s="3"/>
      <c r="I254" s="3"/>
      <c r="J254" s="3"/>
      <c r="K254" s="9"/>
      <c r="L254" s="5"/>
      <c r="M254" s="3"/>
      <c r="N254" s="3"/>
      <c r="O254" s="3"/>
      <c r="P254" s="3"/>
      <c r="Q254" s="3"/>
      <c r="R254" s="3"/>
      <c r="S254" s="3"/>
      <c r="T254" s="161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</row>
    <row r="255" spans="1:3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</row>
    <row r="258" spans="1:3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</row>
    <row r="260" spans="1:3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</row>
    <row r="265" spans="1:3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</row>
    <row r="266" spans="1:3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</row>
    <row r="267" spans="1:3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</row>
    <row r="268" spans="1:3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</row>
    <row r="269" spans="1:3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</row>
    <row r="270" spans="1:3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</row>
    <row r="271" spans="1:3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</row>
    <row r="272" spans="1:3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</row>
    <row r="274" spans="1:3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</row>
    <row r="275" spans="1:3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</row>
    <row r="277" spans="1:3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</row>
    <row r="279" spans="1:3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</row>
    <row r="280" spans="1:3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</row>
    <row r="284" spans="1:3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</row>
    <row r="294" spans="1:3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</row>
    <row r="295" spans="1:3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</row>
    <row r="320" spans="1:3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</row>
    <row r="325" spans="1:3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</row>
    <row r="327" spans="1:3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</row>
    <row r="332" spans="1:3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</row>
    <row r="344" spans="1:3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</row>
    <row r="347" spans="1:3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</row>
    <row r="348" spans="1:3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</row>
    <row r="355" spans="1:3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</row>
    <row r="360" spans="1:3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</row>
    <row r="361" spans="1:3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</row>
    <row r="363" spans="1:3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</row>
    <row r="368" spans="1:3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</row>
    <row r="370" spans="1:3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</row>
    <row r="372" spans="1:3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</row>
    <row r="373" spans="1:3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</row>
    <row r="374" spans="1:3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</row>
    <row r="376" spans="1:3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</row>
    <row r="378" spans="1:3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</row>
    <row r="380" spans="1:3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</row>
    <row r="381" spans="1:3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</row>
    <row r="382" spans="1:3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</row>
    <row r="383" spans="1:3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</row>
    <row r="384" spans="1:3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</row>
    <row r="385" spans="1:3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</row>
    <row r="386" spans="1:3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</row>
    <row r="387" spans="1:3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</row>
    <row r="388" spans="1:3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</row>
    <row r="390" spans="1:3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</row>
    <row r="391" spans="1:3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</row>
    <row r="392" spans="1:3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</row>
    <row r="393" spans="1:3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</row>
    <row r="394" spans="1:3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</row>
    <row r="395" spans="1:3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</row>
    <row r="396" spans="1:3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</row>
    <row r="397" spans="1:3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</row>
    <row r="398" spans="1:3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</row>
    <row r="399" spans="1:3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</row>
    <row r="400" spans="1:3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</row>
    <row r="401" spans="1:3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</row>
    <row r="402" spans="1:3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</row>
    <row r="403" spans="1:3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</row>
    <row r="405" spans="1:3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</row>
    <row r="406" spans="1:3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</row>
    <row r="407" spans="1:3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</row>
    <row r="408" spans="1:3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</row>
    <row r="409" spans="1:3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</row>
    <row r="410" spans="1:3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</row>
    <row r="411" spans="1:3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</row>
    <row r="413" spans="1:3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</row>
    <row r="414" spans="1:3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</row>
    <row r="415" spans="1:3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</row>
    <row r="418" spans="1:3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</row>
    <row r="420" spans="1:3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</row>
    <row r="421" spans="1:3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</row>
    <row r="422" spans="1:3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</row>
    <row r="423" spans="1:3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</row>
    <row r="425" spans="1:3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</row>
    <row r="427" spans="1:3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</row>
    <row r="429" spans="1:3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</row>
    <row r="430" spans="1:3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</row>
    <row r="431" spans="1:3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</row>
    <row r="432" spans="1:3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</row>
    <row r="434" spans="1:3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</row>
    <row r="435" spans="1:3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</row>
    <row r="436" spans="1:3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</row>
    <row r="437" spans="1:3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</row>
    <row r="438" spans="1:3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</row>
    <row r="439" spans="1: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</row>
    <row r="440" spans="1:3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</row>
    <row r="441" spans="1:3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</row>
    <row r="443" spans="1:3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</row>
    <row r="444" spans="1:3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</row>
    <row r="445" spans="1:3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</row>
    <row r="446" spans="1:3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</row>
    <row r="447" spans="1:3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</row>
    <row r="448" spans="1:3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</row>
    <row r="451" spans="1:3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</row>
    <row r="453" spans="1:3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</row>
    <row r="454" spans="1:3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</row>
    <row r="455" spans="1:3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</row>
    <row r="457" spans="1:3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</row>
    <row r="458" spans="1:3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</row>
    <row r="461" spans="1:3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</row>
    <row r="462" spans="1:3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</row>
    <row r="463" spans="1:3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</row>
    <row r="464" spans="1:3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</row>
    <row r="465" spans="1:3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</row>
    <row r="466" spans="1:3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</row>
    <row r="468" spans="1:3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</row>
    <row r="469" spans="1:3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</row>
    <row r="471" spans="1:3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</row>
    <row r="472" spans="1:3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</row>
    <row r="473" spans="1:3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</row>
    <row r="475" spans="1:3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</row>
    <row r="479" spans="1:3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</row>
    <row r="481" spans="1:3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</row>
    <row r="482" spans="1:3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</row>
    <row r="483" spans="1:3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</row>
    <row r="484" spans="1:3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</row>
    <row r="486" spans="1:3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</row>
    <row r="487" spans="1:3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</row>
    <row r="489" spans="1:3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</row>
    <row r="490" spans="1:3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</row>
    <row r="491" spans="1:3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</row>
    <row r="492" spans="1:3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</row>
    <row r="493" spans="1:3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</row>
    <row r="495" spans="1:3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</row>
    <row r="497" spans="1:3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</row>
    <row r="498" spans="1:3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</row>
    <row r="499" spans="1:3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</row>
    <row r="500" spans="1:3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</row>
    <row r="501" spans="1:3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</row>
    <row r="502" spans="1:3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</row>
    <row r="506" spans="1:3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</row>
    <row r="507" spans="1:3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</row>
    <row r="508" spans="1:3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</row>
    <row r="509" spans="1:3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</row>
    <row r="510" spans="1:3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</row>
    <row r="511" spans="1:3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</row>
    <row r="512" spans="1:3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</row>
    <row r="513" spans="1:3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</row>
    <row r="514" spans="1:3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</row>
    <row r="515" spans="1:3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</row>
    <row r="516" spans="1:3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</row>
    <row r="517" spans="1:3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</row>
    <row r="518" spans="1:3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</row>
    <row r="519" spans="1:3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</row>
    <row r="520" spans="1:3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</row>
    <row r="521" spans="1:3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</row>
    <row r="524" spans="1:3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</row>
    <row r="526" spans="1:3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</row>
    <row r="527" spans="1:3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</row>
    <row r="528" spans="1:3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</row>
    <row r="529" spans="1:3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</row>
    <row r="530" spans="1:3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</row>
    <row r="531" spans="1:3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</row>
    <row r="532" spans="1:3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</row>
    <row r="533" spans="1:3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</row>
    <row r="534" spans="1:3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</row>
    <row r="535" spans="1:3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</row>
    <row r="536" spans="1:3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</row>
    <row r="537" spans="1:3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</row>
    <row r="541" spans="1:3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</row>
    <row r="542" spans="1:3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</row>
    <row r="544" spans="1:3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</row>
    <row r="545" spans="1:3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</row>
    <row r="547" spans="1:3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</row>
    <row r="548" spans="1:3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</row>
    <row r="549" spans="1:3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</row>
    <row r="550" spans="1:3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</row>
    <row r="551" spans="1:3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</row>
    <row r="552" spans="1:3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</row>
    <row r="553" spans="1:3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</row>
    <row r="554" spans="1:3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</row>
    <row r="557" spans="1:3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</row>
    <row r="559" spans="1:3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</row>
    <row r="560" spans="1:3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</row>
    <row r="561" spans="1:3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</row>
    <row r="562" spans="1:3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</row>
    <row r="563" spans="1:3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</row>
    <row r="564" spans="1:3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</row>
    <row r="565" spans="1:3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</row>
    <row r="566" spans="1:3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</row>
    <row r="567" spans="1:3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</row>
    <row r="568" spans="1:3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</row>
    <row r="569" spans="1:3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</row>
    <row r="570" spans="1:3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</row>
    <row r="571" spans="1:3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</row>
    <row r="572" spans="1:3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</row>
    <row r="573" spans="1:3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</row>
    <row r="574" spans="1:3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</row>
    <row r="575" spans="1:3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</row>
    <row r="576" spans="1:3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</row>
    <row r="577" spans="1:3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</row>
    <row r="578" spans="1:3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</row>
    <row r="579" spans="1:3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</row>
    <row r="581" spans="1:3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</row>
    <row r="583" spans="1:3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</row>
    <row r="584" spans="1:3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</row>
    <row r="585" spans="1:3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</row>
    <row r="586" spans="1:3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</row>
    <row r="587" spans="1:3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</row>
    <row r="588" spans="1:3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</row>
    <row r="590" spans="1:3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</row>
    <row r="591" spans="1:3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</row>
    <row r="592" spans="1:3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</row>
    <row r="593" spans="1:3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</row>
    <row r="594" spans="1:3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</row>
    <row r="595" spans="1:3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</row>
    <row r="596" spans="1:3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</row>
    <row r="597" spans="1:3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</row>
    <row r="598" spans="1:3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</row>
    <row r="600" spans="1:3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</row>
    <row r="601" spans="1:3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</row>
    <row r="603" spans="1:3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</row>
    <row r="604" spans="1:3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</row>
    <row r="605" spans="1:3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</row>
    <row r="606" spans="1:3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</row>
    <row r="607" spans="1:3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</row>
    <row r="608" spans="1:3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</row>
    <row r="609" spans="1:3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</row>
    <row r="610" spans="1:3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</row>
    <row r="612" spans="1:3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</row>
    <row r="613" spans="1:3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</row>
    <row r="614" spans="1:3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</row>
    <row r="615" spans="1:3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</row>
    <row r="616" spans="1:3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</row>
    <row r="617" spans="1:3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</row>
    <row r="618" spans="1:3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</row>
    <row r="619" spans="1:3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</row>
    <row r="620" spans="1:3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</row>
    <row r="621" spans="1:3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</row>
    <row r="622" spans="1:3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</row>
    <row r="623" spans="1:3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</row>
    <row r="624" spans="1:3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</row>
    <row r="625" spans="1:3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</row>
    <row r="626" spans="1:3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</row>
    <row r="627" spans="1:3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</row>
    <row r="629" spans="1:3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</row>
    <row r="630" spans="1:3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</row>
    <row r="631" spans="1:3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</row>
    <row r="632" spans="1:3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</row>
    <row r="633" spans="1:3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</row>
    <row r="634" spans="1:3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</row>
    <row r="635" spans="1:3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</row>
    <row r="637" spans="1:3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</row>
    <row r="638" spans="1:3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</row>
    <row r="639" spans="1: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</row>
    <row r="640" spans="1:3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</row>
    <row r="641" spans="1:3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</row>
    <row r="642" spans="1:3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</row>
    <row r="644" spans="1:3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</row>
    <row r="646" spans="1:3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</row>
    <row r="647" spans="1:3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</row>
    <row r="650" spans="1:3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</row>
    <row r="651" spans="1:3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</row>
    <row r="652" spans="1:3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</row>
    <row r="653" spans="1:3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</row>
    <row r="654" spans="1:3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</row>
    <row r="655" spans="1:3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</row>
    <row r="656" spans="1:3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</row>
    <row r="657" spans="1:3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</row>
    <row r="658" spans="1:3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</row>
    <row r="659" spans="1:3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</row>
    <row r="660" spans="1:3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</row>
    <row r="662" spans="1:3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</row>
    <row r="663" spans="1:3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</row>
    <row r="664" spans="1:3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</row>
    <row r="665" spans="1:3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</row>
    <row r="666" spans="1:3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</row>
    <row r="667" spans="1:3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3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</row>
    <row r="669" spans="1:3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</row>
    <row r="670" spans="1:3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</row>
    <row r="671" spans="1:3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</row>
    <row r="672" spans="1:3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</row>
    <row r="673" spans="1:3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</row>
    <row r="674" spans="1:3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</row>
    <row r="675" spans="1:3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</row>
    <row r="676" spans="1:3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</row>
    <row r="677" spans="1:3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</row>
    <row r="678" spans="1:3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</row>
    <row r="679" spans="1:3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</row>
    <row r="680" spans="1:3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</row>
    <row r="681" spans="1:3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</row>
    <row r="682" spans="1:3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</row>
    <row r="683" spans="1:3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</row>
    <row r="684" spans="1:3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</row>
    <row r="687" spans="1:3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</row>
    <row r="688" spans="1:3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</row>
    <row r="689" spans="1:3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</row>
    <row r="690" spans="1:3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</row>
    <row r="692" spans="1:3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</row>
    <row r="693" spans="1:3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</row>
    <row r="694" spans="1:3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</row>
    <row r="695" spans="1:3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</row>
    <row r="696" spans="1:3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</row>
    <row r="697" spans="1:3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</row>
    <row r="699" spans="1:3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</row>
    <row r="700" spans="1:3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</row>
    <row r="701" spans="1:3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</row>
    <row r="703" spans="1:3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</row>
    <row r="704" spans="1:3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</row>
    <row r="705" spans="1:3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</row>
    <row r="706" spans="1:3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</row>
    <row r="707" spans="1:3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</row>
    <row r="708" spans="1:3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</row>
    <row r="709" spans="1:3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</row>
    <row r="710" spans="1:3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</row>
    <row r="711" spans="1:3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</row>
    <row r="712" spans="1:3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</row>
    <row r="713" spans="1:3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</row>
    <row r="714" spans="1:3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</row>
    <row r="715" spans="1:3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</row>
    <row r="716" spans="1:3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</row>
    <row r="717" spans="1:3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</row>
    <row r="718" spans="1:3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</row>
    <row r="719" spans="1:3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</row>
    <row r="720" spans="1:3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</row>
    <row r="721" spans="1:3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</row>
    <row r="722" spans="1:3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</row>
    <row r="723" spans="1:3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</row>
    <row r="724" spans="1:3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</row>
    <row r="725" spans="1:3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</row>
    <row r="726" spans="1:3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</row>
    <row r="727" spans="1:3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</row>
    <row r="729" spans="1:3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</row>
    <row r="730" spans="1:3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</row>
    <row r="731" spans="1:3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</row>
    <row r="732" spans="1:3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</row>
    <row r="733" spans="1:3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</row>
    <row r="734" spans="1:3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</row>
    <row r="735" spans="1:3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</row>
    <row r="736" spans="1:3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</row>
    <row r="737" spans="1:3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</row>
    <row r="738" spans="1:3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</row>
    <row r="739" spans="1: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</row>
    <row r="740" spans="1:3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</row>
    <row r="741" spans="1:3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</row>
    <row r="742" spans="1:3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</row>
    <row r="743" spans="1:3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</row>
    <row r="744" spans="1:3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</row>
    <row r="745" spans="1:3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</row>
    <row r="746" spans="1:3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</row>
    <row r="747" spans="1:3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</row>
    <row r="748" spans="1:3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</row>
    <row r="749" spans="1:3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</row>
    <row r="750" spans="1:3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</row>
    <row r="751" spans="1:3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</row>
    <row r="752" spans="1:3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</row>
    <row r="753" spans="1:3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</row>
    <row r="754" spans="1:3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</row>
    <row r="755" spans="1:3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</row>
    <row r="756" spans="1:3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</row>
    <row r="757" spans="1:3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</row>
    <row r="759" spans="1:3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</row>
    <row r="760" spans="1:3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</row>
    <row r="761" spans="1:3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</row>
    <row r="762" spans="1:3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</row>
    <row r="763" spans="1:3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</row>
    <row r="764" spans="1:3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</row>
    <row r="765" spans="1:3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</row>
    <row r="766" spans="1:3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</row>
    <row r="767" spans="1:3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</row>
    <row r="768" spans="1:3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</row>
    <row r="769" spans="1:3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</row>
    <row r="770" spans="1:3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</row>
    <row r="771" spans="1:3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</row>
    <row r="773" spans="1:3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</row>
    <row r="774" spans="1:3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</row>
    <row r="775" spans="1:3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</row>
    <row r="776" spans="1:3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</row>
    <row r="777" spans="1:3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</row>
    <row r="778" spans="1:3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</row>
    <row r="779" spans="1:3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</row>
    <row r="780" spans="1:3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</row>
    <row r="781" spans="1:3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</row>
    <row r="782" spans="1:3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</row>
    <row r="783" spans="1:3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</row>
    <row r="784" spans="1:3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</row>
    <row r="785" spans="1:3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</row>
    <row r="786" spans="1:3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</row>
    <row r="787" spans="1:3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</row>
    <row r="788" spans="1:3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</row>
    <row r="789" spans="1:3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</row>
    <row r="790" spans="1:3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</row>
    <row r="791" spans="1:3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</row>
    <row r="792" spans="1:3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</row>
    <row r="793" spans="1:3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</row>
    <row r="795" spans="1:3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</row>
    <row r="796" spans="1:3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</row>
    <row r="797" spans="1:3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</row>
    <row r="798" spans="1:3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</row>
    <row r="799" spans="1:3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</row>
    <row r="800" spans="1:3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</row>
    <row r="801" spans="1:3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</row>
    <row r="802" spans="1:3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</row>
    <row r="803" spans="1:3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</row>
    <row r="804" spans="1:3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</row>
    <row r="805" spans="1:3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</row>
    <row r="806" spans="1:3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</row>
    <row r="807" spans="1:3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</row>
    <row r="808" spans="1:3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</row>
    <row r="809" spans="1:3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</row>
    <row r="810" spans="1:3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</row>
    <row r="811" spans="1:3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</row>
    <row r="812" spans="1:3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</row>
    <row r="813" spans="1:3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</row>
    <row r="814" spans="1:3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</row>
    <row r="815" spans="1:3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</row>
    <row r="816" spans="1:3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</row>
    <row r="817" spans="1:3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</row>
    <row r="818" spans="1:3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</row>
    <row r="819" spans="1:3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</row>
    <row r="820" spans="1:3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</row>
    <row r="821" spans="1:3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</row>
    <row r="822" spans="1:3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</row>
    <row r="823" spans="1:3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</row>
    <row r="825" spans="1:3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</row>
    <row r="826" spans="1:3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</row>
    <row r="827" spans="1:3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</row>
    <row r="828" spans="1:3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</row>
    <row r="829" spans="1:3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</row>
    <row r="830" spans="1:3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</row>
    <row r="831" spans="1:3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</row>
    <row r="832" spans="1:3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</row>
    <row r="833" spans="1:3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</row>
    <row r="834" spans="1:3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</row>
    <row r="835" spans="1:3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</row>
    <row r="836" spans="1:3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</row>
    <row r="837" spans="1:3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</row>
    <row r="840" spans="1:3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</row>
    <row r="841" spans="1:3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</row>
    <row r="842" spans="1:3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</row>
    <row r="843" spans="1:3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</row>
    <row r="844" spans="1:3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</row>
    <row r="845" spans="1:3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</row>
    <row r="846" spans="1:3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</row>
    <row r="847" spans="1:3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</row>
    <row r="848" spans="1:3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</row>
    <row r="849" spans="1:3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</row>
    <row r="850" spans="1:3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</row>
    <row r="851" spans="1:3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</row>
    <row r="852" spans="1:3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</row>
    <row r="853" spans="1:3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</row>
    <row r="854" spans="1:3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</row>
    <row r="855" spans="1:3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</row>
    <row r="856" spans="1:3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</row>
    <row r="857" spans="1:3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</row>
    <row r="858" spans="1:3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</row>
    <row r="859" spans="1:3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</row>
    <row r="860" spans="1:3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</row>
    <row r="861" spans="1:3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</row>
    <row r="862" spans="1:3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</row>
    <row r="863" spans="1:3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</row>
    <row r="864" spans="1:3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</row>
    <row r="865" spans="1:3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</row>
    <row r="866" spans="1:3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</row>
    <row r="867" spans="1:3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</row>
    <row r="868" spans="1:3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</row>
    <row r="869" spans="1:3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</row>
    <row r="870" spans="1:3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</row>
    <row r="871" spans="1:3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</row>
    <row r="872" spans="1:3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</row>
    <row r="873" spans="1:3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</row>
    <row r="874" spans="1:3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</row>
    <row r="875" spans="1:3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</row>
    <row r="876" spans="1:3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</row>
    <row r="877" spans="1:3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</row>
    <row r="878" spans="1:3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</row>
    <row r="879" spans="1:3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</row>
    <row r="880" spans="1:3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</row>
    <row r="881" spans="1:3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</row>
    <row r="882" spans="1:3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</row>
    <row r="883" spans="1:3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</row>
    <row r="884" spans="1:3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</row>
    <row r="885" spans="1:3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</row>
    <row r="886" spans="1:3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</row>
    <row r="888" spans="1:3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</row>
    <row r="889" spans="1:3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</row>
    <row r="890" spans="1:3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</row>
    <row r="891" spans="1:3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</row>
    <row r="892" spans="1:3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</row>
    <row r="893" spans="1:3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</row>
    <row r="894" spans="1:3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</row>
    <row r="895" spans="1:3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</row>
    <row r="896" spans="1:3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</row>
    <row r="897" spans="1:3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</row>
    <row r="898" spans="1:3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</row>
    <row r="899" spans="1:3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</row>
    <row r="900" spans="1:3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</row>
    <row r="901" spans="1:3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</row>
    <row r="902" spans="1:3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</row>
    <row r="903" spans="1:3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</row>
    <row r="904" spans="1:3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</row>
    <row r="905" spans="1:3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</row>
    <row r="906" spans="1:3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</row>
    <row r="907" spans="1:3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</row>
    <row r="908" spans="1:3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</row>
    <row r="909" spans="1:3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</row>
    <row r="910" spans="1:3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</row>
    <row r="911" spans="1:3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</row>
    <row r="912" spans="1:3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</row>
    <row r="913" spans="1:3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</row>
    <row r="914" spans="1:3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</row>
    <row r="915" spans="1:3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</row>
    <row r="916" spans="1:3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</row>
    <row r="917" spans="1:3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</row>
    <row r="918" spans="1:3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</row>
    <row r="919" spans="1:3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</row>
    <row r="920" spans="1:3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</row>
    <row r="921" spans="1:3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</row>
    <row r="922" spans="1:3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</row>
    <row r="923" spans="1:3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</row>
    <row r="924" spans="1:3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</row>
    <row r="925" spans="1:3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</row>
    <row r="926" spans="1:3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</row>
    <row r="927" spans="1:3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</row>
    <row r="928" spans="1:3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</row>
    <row r="929" spans="1:3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</row>
    <row r="930" spans="1:3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</row>
    <row r="931" spans="1:3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</row>
    <row r="932" spans="1:3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</row>
    <row r="933" spans="1:3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</row>
    <row r="934" spans="1:3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</row>
    <row r="935" spans="1:3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</row>
    <row r="940" spans="1:3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</row>
    <row r="941" spans="1:3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</row>
    <row r="942" spans="1:3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</row>
    <row r="943" spans="1:3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</row>
    <row r="944" spans="1:3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</row>
    <row r="945" spans="1:3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</row>
    <row r="946" spans="1:3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</row>
    <row r="947" spans="1:3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1:3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</row>
    <row r="949" spans="1:3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1:3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</row>
    <row r="951" spans="1:3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</row>
    <row r="952" spans="1:3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1:3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</row>
    <row r="954" spans="1:3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1:3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1:3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</row>
    <row r="957" spans="1:3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</row>
    <row r="958" spans="1:3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</row>
    <row r="959" spans="1:3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</row>
    <row r="960" spans="1:3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</row>
    <row r="961" spans="1:3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</row>
    <row r="962" spans="1:3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</row>
    <row r="963" spans="1:3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1:3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</row>
    <row r="965" spans="1:3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</row>
    <row r="966" spans="1:3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</row>
    <row r="967" spans="1:3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</row>
    <row r="968" spans="1:3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</row>
    <row r="969" spans="1:3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</row>
    <row r="970" spans="1:3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</row>
    <row r="971" spans="1:3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</row>
    <row r="972" spans="1:3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</row>
    <row r="973" spans="1:3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</row>
    <row r="974" spans="1:3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</row>
    <row r="975" spans="1:3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</row>
    <row r="976" spans="1:3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</row>
    <row r="977" spans="1:3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</row>
    <row r="978" spans="1:3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</row>
    <row r="979" spans="1:3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</row>
    <row r="980" spans="1:3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</row>
    <row r="981" spans="1:3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</row>
    <row r="982" spans="1:3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</row>
    <row r="983" spans="1:3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</row>
    <row r="984" spans="1:3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</row>
    <row r="985" spans="1:3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</row>
    <row r="986" spans="1:3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</row>
    <row r="987" spans="1:3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</row>
    <row r="988" spans="1:3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</row>
    <row r="989" spans="1:3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</row>
    <row r="990" spans="1:3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</row>
    <row r="991" spans="1:3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</row>
    <row r="992" spans="1:3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</row>
    <row r="993" spans="1:3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</row>
    <row r="994" spans="1:3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</row>
    <row r="995" spans="1:3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</row>
    <row r="996" spans="1:3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</row>
    <row r="997" spans="1:3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</row>
    <row r="998" spans="1:3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</row>
    <row r="999" spans="1:3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</row>
    <row r="1000" spans="1:3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</row>
  </sheetData>
  <mergeCells count="53">
    <mergeCell ref="E52:H52"/>
    <mergeCell ref="E53:H53"/>
    <mergeCell ref="E54:H54"/>
    <mergeCell ref="E47:J47"/>
    <mergeCell ref="K47:P47"/>
    <mergeCell ref="E48:H48"/>
    <mergeCell ref="K48:N48"/>
    <mergeCell ref="E49:H49"/>
    <mergeCell ref="Q52:T52"/>
    <mergeCell ref="Q53:T53"/>
    <mergeCell ref="Q54:T54"/>
    <mergeCell ref="K49:N49"/>
    <mergeCell ref="K50:N50"/>
    <mergeCell ref="K51:N51"/>
    <mergeCell ref="K52:N52"/>
    <mergeCell ref="K53:N53"/>
    <mergeCell ref="K54:N54"/>
    <mergeCell ref="Q50:T50"/>
    <mergeCell ref="E4:G5"/>
    <mergeCell ref="H4:H6"/>
    <mergeCell ref="Q48:T48"/>
    <mergeCell ref="Q49:T49"/>
    <mergeCell ref="Q51:T51"/>
    <mergeCell ref="E50:H50"/>
    <mergeCell ref="E51:H51"/>
    <mergeCell ref="Q47:V47"/>
    <mergeCell ref="A1:B1"/>
    <mergeCell ref="A3:D3"/>
    <mergeCell ref="A4:A6"/>
    <mergeCell ref="B4:B6"/>
    <mergeCell ref="C4:D5"/>
    <mergeCell ref="AD4:AD5"/>
    <mergeCell ref="AE4:AE5"/>
    <mergeCell ref="AF4:AF5"/>
    <mergeCell ref="AG4:AG5"/>
    <mergeCell ref="AH4:AI4"/>
    <mergeCell ref="P4:P5"/>
    <mergeCell ref="Q4:S5"/>
    <mergeCell ref="AA4:AA5"/>
    <mergeCell ref="AB4:AB5"/>
    <mergeCell ref="AC4:AC5"/>
    <mergeCell ref="T4:T6"/>
    <mergeCell ref="U4:U5"/>
    <mergeCell ref="V4:V5"/>
    <mergeCell ref="W4:W5"/>
    <mergeCell ref="X4:X5"/>
    <mergeCell ref="Y4:Y5"/>
    <mergeCell ref="Z4:Z5"/>
    <mergeCell ref="I4:I5"/>
    <mergeCell ref="J4:J5"/>
    <mergeCell ref="K4:M5"/>
    <mergeCell ref="N4:N6"/>
    <mergeCell ref="O4:O5"/>
  </mergeCells>
  <printOptions horizontalCentered="1"/>
  <pageMargins left="0" right="0" top="0.5" bottom="0.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workbookViewId="0"/>
  </sheetViews>
  <sheetFormatPr defaultColWidth="12.5703125" defaultRowHeight="15" customHeight="1"/>
  <cols>
    <col min="1" max="1" width="4.140625" customWidth="1"/>
    <col min="2" max="2" width="23.85546875" customWidth="1"/>
    <col min="3" max="3" width="10.85546875" customWidth="1"/>
    <col min="4" max="4" width="11.5703125" customWidth="1"/>
    <col min="5" max="5" width="5.140625" customWidth="1"/>
    <col min="6" max="7" width="4.42578125" customWidth="1"/>
    <col min="8" max="8" width="5.85546875" customWidth="1"/>
    <col min="9" max="10" width="5.5703125" customWidth="1"/>
    <col min="11" max="11" width="5.140625" customWidth="1"/>
    <col min="12" max="12" width="3.85546875" customWidth="1"/>
    <col min="13" max="13" width="5.140625" customWidth="1"/>
    <col min="14" max="14" width="6.5703125" customWidth="1"/>
    <col min="15" max="15" width="6.140625" customWidth="1"/>
    <col min="16" max="16" width="5.7109375" customWidth="1"/>
    <col min="17" max="17" width="5.140625" customWidth="1"/>
    <col min="18" max="19" width="4.42578125" customWidth="1"/>
    <col min="20" max="20" width="6.42578125" customWidth="1"/>
    <col min="21" max="21" width="5.7109375" customWidth="1"/>
    <col min="22" max="22" width="5.5703125" customWidth="1"/>
    <col min="23" max="33" width="3.140625" customWidth="1"/>
    <col min="34" max="34" width="5.28515625" customWidth="1"/>
    <col min="35" max="36" width="3.28515625" customWidth="1"/>
    <col min="37" max="39" width="9" customWidth="1"/>
  </cols>
  <sheetData>
    <row r="1" spans="1:39" ht="19.5" customHeight="1">
      <c r="A1" s="455" t="s">
        <v>0</v>
      </c>
      <c r="B1" s="446"/>
      <c r="C1" s="446"/>
      <c r="D1" s="3"/>
      <c r="E1" s="3"/>
      <c r="F1" s="9"/>
      <c r="G1" s="3"/>
      <c r="H1" s="3"/>
      <c r="I1" s="3"/>
      <c r="J1" s="3"/>
      <c r="K1" s="9"/>
      <c r="L1" s="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9.5" customHeight="1">
      <c r="A2" s="3" t="s">
        <v>1103</v>
      </c>
      <c r="B2" s="3"/>
      <c r="C2" s="7"/>
      <c r="D2" s="7"/>
      <c r="E2" s="7"/>
      <c r="F2" s="8"/>
      <c r="G2" s="7"/>
      <c r="H2" s="2"/>
      <c r="I2" s="3"/>
      <c r="J2" s="3"/>
      <c r="K2" s="9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ht="19.5" customHeight="1">
      <c r="A3" s="447"/>
      <c r="B3" s="446"/>
      <c r="C3" s="446"/>
      <c r="D3" s="446"/>
      <c r="E3" s="3"/>
      <c r="F3" s="9"/>
      <c r="G3" s="3"/>
      <c r="H3" s="3"/>
      <c r="I3" s="3"/>
      <c r="J3" s="3"/>
      <c r="K3" s="9"/>
      <c r="L3" s="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24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7"/>
      <c r="AI4" s="446"/>
      <c r="AJ4" s="3"/>
      <c r="AK4" s="3"/>
      <c r="AL4" s="17"/>
      <c r="AM4" s="17"/>
    </row>
    <row r="5" spans="1:39" ht="36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3"/>
      <c r="AI5" s="3"/>
      <c r="AJ5" s="3"/>
      <c r="AK5" s="3"/>
      <c r="AL5" s="17"/>
      <c r="AM5" s="17"/>
    </row>
    <row r="6" spans="1:39" ht="19.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3"/>
      <c r="AI6" s="3"/>
      <c r="AJ6" s="3"/>
      <c r="AK6" s="3"/>
      <c r="AL6" s="17"/>
      <c r="AM6" s="17"/>
    </row>
    <row r="7" spans="1:39" ht="19.5" customHeight="1">
      <c r="A7" s="255">
        <v>1</v>
      </c>
      <c r="B7" s="17" t="s">
        <v>1104</v>
      </c>
      <c r="C7" s="27" t="s">
        <v>1105</v>
      </c>
      <c r="D7" s="18"/>
      <c r="E7" s="135">
        <v>20</v>
      </c>
      <c r="F7" s="14" t="s">
        <v>23</v>
      </c>
      <c r="G7" s="21">
        <v>106</v>
      </c>
      <c r="H7" s="20">
        <f t="shared" ref="H7:H43" si="0">E7/(G7*G7)*10000</f>
        <v>17.7999288002848</v>
      </c>
      <c r="I7" s="17"/>
      <c r="J7" s="17"/>
      <c r="K7" s="23">
        <v>20.6</v>
      </c>
      <c r="L7" s="23" t="s">
        <v>23</v>
      </c>
      <c r="M7" s="55">
        <v>107</v>
      </c>
      <c r="N7" s="20">
        <f t="shared" ref="N7:N32" si="1">K7/(M7*M7)*10000</f>
        <v>17.992837802428163</v>
      </c>
      <c r="O7" s="17"/>
      <c r="P7" s="13"/>
      <c r="Q7" s="23">
        <v>21.3</v>
      </c>
      <c r="R7" s="23" t="s">
        <v>23</v>
      </c>
      <c r="S7" s="55">
        <v>109</v>
      </c>
      <c r="T7" s="20">
        <f t="shared" ref="T7:T32" si="2">Q7/(S7*S7)*10000</f>
        <v>17.927783856577729</v>
      </c>
      <c r="U7" s="17"/>
      <c r="V7" s="17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17"/>
      <c r="AM7" s="17"/>
    </row>
    <row r="8" spans="1:39" ht="19.5" customHeight="1">
      <c r="A8" s="255">
        <v>2</v>
      </c>
      <c r="B8" s="21" t="s">
        <v>1106</v>
      </c>
      <c r="C8" s="18"/>
      <c r="D8" s="18" t="s">
        <v>1107</v>
      </c>
      <c r="E8" s="135">
        <v>15.6</v>
      </c>
      <c r="F8" s="14" t="s">
        <v>23</v>
      </c>
      <c r="G8" s="21">
        <v>101</v>
      </c>
      <c r="H8" s="20">
        <f t="shared" si="0"/>
        <v>15.292618370747965</v>
      </c>
      <c r="I8" s="14"/>
      <c r="J8" s="17"/>
      <c r="K8" s="23">
        <v>16.5</v>
      </c>
      <c r="L8" s="23" t="s">
        <v>23</v>
      </c>
      <c r="M8" s="23">
        <v>103</v>
      </c>
      <c r="N8" s="20">
        <f t="shared" si="1"/>
        <v>15.552832500706947</v>
      </c>
      <c r="O8" s="17"/>
      <c r="P8" s="14"/>
      <c r="Q8" s="361">
        <v>17.2</v>
      </c>
      <c r="R8" s="23" t="s">
        <v>23</v>
      </c>
      <c r="S8" s="362">
        <v>104</v>
      </c>
      <c r="T8" s="20">
        <f t="shared" si="2"/>
        <v>15.902366863905323</v>
      </c>
      <c r="U8" s="17"/>
      <c r="V8" s="17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17"/>
      <c r="AM8" s="17"/>
    </row>
    <row r="9" spans="1:39" ht="19.5" customHeight="1">
      <c r="A9" s="255">
        <v>3</v>
      </c>
      <c r="B9" s="17" t="s">
        <v>1108</v>
      </c>
      <c r="C9" s="27" t="s">
        <v>1109</v>
      </c>
      <c r="D9" s="18"/>
      <c r="E9" s="135">
        <v>18.5</v>
      </c>
      <c r="F9" s="14" t="s">
        <v>23</v>
      </c>
      <c r="G9" s="21">
        <v>109</v>
      </c>
      <c r="H9" s="20">
        <f t="shared" si="0"/>
        <v>15.57107987543136</v>
      </c>
      <c r="I9" s="363"/>
      <c r="J9" s="17"/>
      <c r="K9" s="23">
        <v>18.600000000000001</v>
      </c>
      <c r="L9" s="23" t="s">
        <v>23</v>
      </c>
      <c r="M9" s="55">
        <v>110</v>
      </c>
      <c r="N9" s="20">
        <f t="shared" si="1"/>
        <v>15.371900826446282</v>
      </c>
      <c r="O9" s="17"/>
      <c r="P9" s="14"/>
      <c r="Q9" s="361">
        <v>19.399999999999999</v>
      </c>
      <c r="R9" s="23" t="s">
        <v>23</v>
      </c>
      <c r="S9" s="364">
        <v>111</v>
      </c>
      <c r="T9" s="20">
        <f t="shared" si="2"/>
        <v>15.745475204934664</v>
      </c>
      <c r="U9" s="17"/>
      <c r="V9" s="17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17"/>
      <c r="AM9" s="17"/>
    </row>
    <row r="10" spans="1:39" ht="19.5" customHeight="1">
      <c r="A10" s="255">
        <v>4</v>
      </c>
      <c r="B10" s="17" t="s">
        <v>1110</v>
      </c>
      <c r="C10" s="27"/>
      <c r="D10" s="277">
        <v>43398</v>
      </c>
      <c r="E10" s="135">
        <v>24</v>
      </c>
      <c r="F10" s="14" t="s">
        <v>23</v>
      </c>
      <c r="G10" s="21">
        <v>109</v>
      </c>
      <c r="H10" s="20">
        <f t="shared" si="0"/>
        <v>20.200319838397444</v>
      </c>
      <c r="I10" s="17"/>
      <c r="J10" s="17"/>
      <c r="K10" s="23">
        <v>25</v>
      </c>
      <c r="L10" s="23" t="s">
        <v>23</v>
      </c>
      <c r="M10" s="55">
        <v>110</v>
      </c>
      <c r="N10" s="20">
        <f t="shared" si="1"/>
        <v>20.66115702479339</v>
      </c>
      <c r="O10" s="17"/>
      <c r="P10" s="14"/>
      <c r="Q10" s="365">
        <v>25</v>
      </c>
      <c r="R10" s="23" t="s">
        <v>23</v>
      </c>
      <c r="S10" s="366">
        <v>111</v>
      </c>
      <c r="T10" s="20">
        <f t="shared" si="2"/>
        <v>20.290560831101374</v>
      </c>
      <c r="U10" s="17"/>
      <c r="V10" s="17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17"/>
      <c r="AM10" s="17"/>
    </row>
    <row r="11" spans="1:39" ht="19.5" customHeight="1">
      <c r="A11" s="255">
        <v>5</v>
      </c>
      <c r="B11" s="21" t="s">
        <v>1111</v>
      </c>
      <c r="C11" s="233"/>
      <c r="D11" s="18" t="s">
        <v>1112</v>
      </c>
      <c r="E11" s="135">
        <v>17.600000000000001</v>
      </c>
      <c r="F11" s="14" t="s">
        <v>23</v>
      </c>
      <c r="G11" s="21">
        <v>108</v>
      </c>
      <c r="H11" s="20">
        <f t="shared" si="0"/>
        <v>15.089163237311386</v>
      </c>
      <c r="I11" s="17"/>
      <c r="J11" s="17"/>
      <c r="K11" s="23">
        <v>18.3</v>
      </c>
      <c r="L11" s="23" t="s">
        <v>23</v>
      </c>
      <c r="M11" s="55">
        <v>109</v>
      </c>
      <c r="N11" s="20">
        <f t="shared" si="1"/>
        <v>15.402743876778048</v>
      </c>
      <c r="O11" s="17"/>
      <c r="P11" s="14"/>
      <c r="Q11" s="365">
        <v>18.7</v>
      </c>
      <c r="R11" s="23" t="s">
        <v>23</v>
      </c>
      <c r="S11" s="366">
        <v>110</v>
      </c>
      <c r="T11" s="20">
        <f t="shared" si="2"/>
        <v>15.454545454545453</v>
      </c>
      <c r="U11" s="17"/>
      <c r="V11" s="17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17"/>
      <c r="AM11" s="17"/>
    </row>
    <row r="12" spans="1:39" ht="19.5" customHeight="1">
      <c r="A12" s="255">
        <v>6</v>
      </c>
      <c r="B12" s="17" t="s">
        <v>1113</v>
      </c>
      <c r="C12" s="18" t="s">
        <v>1114</v>
      </c>
      <c r="D12" s="18"/>
      <c r="E12" s="135">
        <v>25</v>
      </c>
      <c r="F12" s="14" t="s">
        <v>23</v>
      </c>
      <c r="G12" s="21">
        <v>122</v>
      </c>
      <c r="H12" s="20">
        <f t="shared" si="0"/>
        <v>16.796560064498792</v>
      </c>
      <c r="I12" s="17"/>
      <c r="J12" s="17"/>
      <c r="K12" s="23">
        <v>27</v>
      </c>
      <c r="L12" s="23" t="s">
        <v>23</v>
      </c>
      <c r="M12" s="55">
        <v>123</v>
      </c>
      <c r="N12" s="20">
        <f t="shared" si="1"/>
        <v>17.846519928613919</v>
      </c>
      <c r="O12" s="17"/>
      <c r="P12" s="13"/>
      <c r="Q12" s="365">
        <v>28.5</v>
      </c>
      <c r="R12" s="23" t="s">
        <v>23</v>
      </c>
      <c r="S12" s="366">
        <v>124</v>
      </c>
      <c r="T12" s="20">
        <f t="shared" si="2"/>
        <v>18.535379812695108</v>
      </c>
      <c r="U12" s="17"/>
      <c r="V12" s="17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17"/>
      <c r="AM12" s="17"/>
    </row>
    <row r="13" spans="1:39" ht="19.5" customHeight="1">
      <c r="A13" s="255">
        <v>7</v>
      </c>
      <c r="B13" s="21" t="s">
        <v>1115</v>
      </c>
      <c r="C13" s="18"/>
      <c r="D13" s="18" t="s">
        <v>1116</v>
      </c>
      <c r="E13" s="135">
        <v>18.399999999999999</v>
      </c>
      <c r="F13" s="14" t="s">
        <v>23</v>
      </c>
      <c r="G13" s="21">
        <v>111</v>
      </c>
      <c r="H13" s="20">
        <f t="shared" si="0"/>
        <v>14.933852771690608</v>
      </c>
      <c r="I13" s="17"/>
      <c r="J13" s="17"/>
      <c r="K13" s="23">
        <v>19.3</v>
      </c>
      <c r="L13" s="23" t="s">
        <v>23</v>
      </c>
      <c r="M13" s="55">
        <v>112</v>
      </c>
      <c r="N13" s="20">
        <f t="shared" si="1"/>
        <v>15.385841836734693</v>
      </c>
      <c r="O13" s="17"/>
      <c r="P13" s="14"/>
      <c r="Q13" s="365">
        <v>20</v>
      </c>
      <c r="R13" s="23" t="s">
        <v>23</v>
      </c>
      <c r="S13" s="366">
        <v>115</v>
      </c>
      <c r="T13" s="20">
        <f t="shared" si="2"/>
        <v>15.122873345935728</v>
      </c>
      <c r="U13" s="17"/>
      <c r="V13" s="17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17"/>
      <c r="AM13" s="17"/>
    </row>
    <row r="14" spans="1:39" ht="19.5" customHeight="1">
      <c r="A14" s="255">
        <v>8</v>
      </c>
      <c r="B14" s="17" t="s">
        <v>1117</v>
      </c>
      <c r="C14" s="27" t="s">
        <v>1118</v>
      </c>
      <c r="D14" s="27"/>
      <c r="E14" s="135">
        <v>23.8</v>
      </c>
      <c r="F14" s="146" t="s">
        <v>56</v>
      </c>
      <c r="G14" s="21">
        <v>112</v>
      </c>
      <c r="H14" s="20">
        <f t="shared" si="0"/>
        <v>18.973214285714285</v>
      </c>
      <c r="I14" s="55" t="s">
        <v>1119</v>
      </c>
      <c r="J14" s="55" t="s">
        <v>891</v>
      </c>
      <c r="K14" s="23">
        <v>25</v>
      </c>
      <c r="L14" s="48" t="s">
        <v>56</v>
      </c>
      <c r="M14" s="55">
        <v>114</v>
      </c>
      <c r="N14" s="20">
        <f t="shared" si="1"/>
        <v>19.236688211757464</v>
      </c>
      <c r="O14" s="55" t="s">
        <v>670</v>
      </c>
      <c r="P14" s="23" t="s">
        <v>1120</v>
      </c>
      <c r="Q14" s="367">
        <v>25.3</v>
      </c>
      <c r="R14" s="48" t="s">
        <v>56</v>
      </c>
      <c r="S14" s="366">
        <v>116</v>
      </c>
      <c r="T14" s="20">
        <f t="shared" si="2"/>
        <v>18.802021403091558</v>
      </c>
      <c r="U14" s="55" t="s">
        <v>843</v>
      </c>
      <c r="V14" s="55" t="s">
        <v>843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17"/>
      <c r="AM14" s="17"/>
    </row>
    <row r="15" spans="1:39" ht="19.5" customHeight="1">
      <c r="A15" s="255">
        <v>9</v>
      </c>
      <c r="B15" s="17" t="s">
        <v>1121</v>
      </c>
      <c r="C15" s="18" t="s">
        <v>1122</v>
      </c>
      <c r="D15" s="18"/>
      <c r="E15" s="135">
        <v>28.6</v>
      </c>
      <c r="F15" s="146" t="s">
        <v>56</v>
      </c>
      <c r="G15" s="21">
        <v>113</v>
      </c>
      <c r="H15" s="20">
        <f t="shared" si="0"/>
        <v>22.397995144490565</v>
      </c>
      <c r="I15" s="55" t="s">
        <v>1123</v>
      </c>
      <c r="J15" s="55" t="s">
        <v>794</v>
      </c>
      <c r="K15" s="23">
        <v>30.6</v>
      </c>
      <c r="L15" s="48" t="s">
        <v>56</v>
      </c>
      <c r="M15" s="55">
        <v>115</v>
      </c>
      <c r="N15" s="20">
        <f t="shared" si="1"/>
        <v>23.137996219281664</v>
      </c>
      <c r="O15" s="55" t="s">
        <v>632</v>
      </c>
      <c r="P15" s="23" t="s">
        <v>1124</v>
      </c>
      <c r="Q15" s="366">
        <v>31.9</v>
      </c>
      <c r="R15" s="48" t="s">
        <v>56</v>
      </c>
      <c r="S15" s="366">
        <v>117</v>
      </c>
      <c r="T15" s="20">
        <f t="shared" si="2"/>
        <v>23.30338227774125</v>
      </c>
      <c r="U15" s="55">
        <v>32</v>
      </c>
      <c r="V15" s="55">
        <v>32.200000000000003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17"/>
      <c r="AM15" s="17"/>
    </row>
    <row r="16" spans="1:39" ht="19.5" customHeight="1">
      <c r="A16" s="255">
        <v>10</v>
      </c>
      <c r="B16" s="17" t="s">
        <v>1125</v>
      </c>
      <c r="C16" s="18"/>
      <c r="D16" s="18" t="s">
        <v>1126</v>
      </c>
      <c r="E16" s="135">
        <v>27</v>
      </c>
      <c r="F16" s="146" t="s">
        <v>56</v>
      </c>
      <c r="G16" s="21">
        <v>114</v>
      </c>
      <c r="H16" s="20">
        <f t="shared" si="0"/>
        <v>20.775623268698062</v>
      </c>
      <c r="I16" s="55" t="s">
        <v>649</v>
      </c>
      <c r="J16" s="55" t="s">
        <v>649</v>
      </c>
      <c r="K16" s="23">
        <v>29</v>
      </c>
      <c r="L16" s="48" t="s">
        <v>56</v>
      </c>
      <c r="M16" s="55">
        <v>116</v>
      </c>
      <c r="N16" s="20">
        <f t="shared" si="1"/>
        <v>21.551724137931036</v>
      </c>
      <c r="O16" s="55" t="s">
        <v>795</v>
      </c>
      <c r="P16" s="23" t="s">
        <v>1127</v>
      </c>
      <c r="Q16" s="366">
        <v>30.5</v>
      </c>
      <c r="R16" s="48" t="s">
        <v>56</v>
      </c>
      <c r="S16" s="366">
        <v>119</v>
      </c>
      <c r="T16" s="20">
        <f t="shared" si="2"/>
        <v>21.538026975496081</v>
      </c>
      <c r="U16" s="55">
        <v>30.5</v>
      </c>
      <c r="V16" s="55">
        <v>30.5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17"/>
      <c r="AM16" s="17"/>
    </row>
    <row r="17" spans="1:39" ht="19.5" customHeight="1">
      <c r="A17" s="255">
        <v>11</v>
      </c>
      <c r="B17" s="21" t="s">
        <v>1128</v>
      </c>
      <c r="C17" s="27"/>
      <c r="D17" s="18">
        <v>43322</v>
      </c>
      <c r="E17" s="135">
        <v>22</v>
      </c>
      <c r="F17" s="14" t="s">
        <v>23</v>
      </c>
      <c r="G17" s="21">
        <v>109</v>
      </c>
      <c r="H17" s="20">
        <f t="shared" si="0"/>
        <v>18.516959851864321</v>
      </c>
      <c r="I17" s="17"/>
      <c r="J17" s="17"/>
      <c r="K17" s="23">
        <v>23.8</v>
      </c>
      <c r="L17" s="23" t="s">
        <v>23</v>
      </c>
      <c r="M17" s="55">
        <v>110</v>
      </c>
      <c r="N17" s="20">
        <f t="shared" si="1"/>
        <v>19.669421487603305</v>
      </c>
      <c r="O17" s="17"/>
      <c r="P17" s="14"/>
      <c r="Q17" s="367">
        <v>24.6</v>
      </c>
      <c r="R17" s="23" t="s">
        <v>23</v>
      </c>
      <c r="S17" s="366">
        <v>111</v>
      </c>
      <c r="T17" s="20">
        <f t="shared" si="2"/>
        <v>19.965911857803754</v>
      </c>
      <c r="U17" s="17"/>
      <c r="V17" s="17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17"/>
      <c r="AM17" s="17"/>
    </row>
    <row r="18" spans="1:39" ht="19.5" customHeight="1">
      <c r="A18" s="255">
        <v>12</v>
      </c>
      <c r="B18" s="17" t="s">
        <v>1129</v>
      </c>
      <c r="C18" s="18" t="s">
        <v>1130</v>
      </c>
      <c r="D18" s="18"/>
      <c r="E18" s="135">
        <v>19</v>
      </c>
      <c r="F18" s="14" t="s">
        <v>23</v>
      </c>
      <c r="G18" s="21">
        <v>114</v>
      </c>
      <c r="H18" s="20">
        <f t="shared" si="0"/>
        <v>14.619883040935672</v>
      </c>
      <c r="I18" s="17"/>
      <c r="J18" s="17"/>
      <c r="K18" s="23">
        <v>21.3</v>
      </c>
      <c r="L18" s="23" t="s">
        <v>23</v>
      </c>
      <c r="M18" s="55">
        <v>115</v>
      </c>
      <c r="N18" s="20">
        <f t="shared" si="1"/>
        <v>16.105860113421549</v>
      </c>
      <c r="O18" s="17"/>
      <c r="P18" s="14"/>
      <c r="Q18" s="367">
        <v>22.1</v>
      </c>
      <c r="R18" s="23" t="s">
        <v>23</v>
      </c>
      <c r="S18" s="366">
        <v>118</v>
      </c>
      <c r="T18" s="20">
        <f t="shared" si="2"/>
        <v>15.871875897730538</v>
      </c>
      <c r="U18" s="17"/>
      <c r="V18" s="17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17"/>
      <c r="AM18" s="17"/>
    </row>
    <row r="19" spans="1:39" ht="19.5" customHeight="1">
      <c r="A19" s="255">
        <v>13</v>
      </c>
      <c r="B19" s="17" t="s">
        <v>1131</v>
      </c>
      <c r="C19" s="18" t="s">
        <v>1132</v>
      </c>
      <c r="D19" s="18"/>
      <c r="E19" s="135">
        <v>20</v>
      </c>
      <c r="F19" s="14" t="s">
        <v>23</v>
      </c>
      <c r="G19" s="21">
        <v>115</v>
      </c>
      <c r="H19" s="20">
        <f t="shared" si="0"/>
        <v>15.122873345935728</v>
      </c>
      <c r="I19" s="17"/>
      <c r="J19" s="17"/>
      <c r="K19" s="23">
        <v>21.9</v>
      </c>
      <c r="L19" s="23" t="s">
        <v>23</v>
      </c>
      <c r="M19" s="55">
        <v>117</v>
      </c>
      <c r="N19" s="20">
        <f t="shared" si="1"/>
        <v>15.998246767477537</v>
      </c>
      <c r="O19" s="17"/>
      <c r="P19" s="14"/>
      <c r="Q19" s="367">
        <v>22</v>
      </c>
      <c r="R19" s="23" t="s">
        <v>23</v>
      </c>
      <c r="S19" s="366">
        <v>120</v>
      </c>
      <c r="T19" s="20">
        <f t="shared" si="2"/>
        <v>15.277777777777779</v>
      </c>
      <c r="U19" s="17"/>
      <c r="V19" s="17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17"/>
      <c r="AM19" s="17"/>
    </row>
    <row r="20" spans="1:39" ht="19.5" customHeight="1">
      <c r="A20" s="255">
        <v>14</v>
      </c>
      <c r="B20" s="17" t="s">
        <v>1133</v>
      </c>
      <c r="C20" s="17"/>
      <c r="D20" s="308">
        <v>43441</v>
      </c>
      <c r="E20" s="135">
        <v>17.5</v>
      </c>
      <c r="F20" s="14" t="s">
        <v>23</v>
      </c>
      <c r="G20" s="21">
        <v>107</v>
      </c>
      <c r="H20" s="20">
        <f t="shared" si="0"/>
        <v>15.285177744781203</v>
      </c>
      <c r="I20" s="17"/>
      <c r="J20" s="17"/>
      <c r="K20" s="23">
        <v>19.3</v>
      </c>
      <c r="L20" s="23" t="s">
        <v>23</v>
      </c>
      <c r="M20" s="55">
        <v>109</v>
      </c>
      <c r="N20" s="20">
        <f t="shared" si="1"/>
        <v>16.24442387004461</v>
      </c>
      <c r="O20" s="17"/>
      <c r="P20" s="13"/>
      <c r="Q20" s="367">
        <v>19.5</v>
      </c>
      <c r="R20" s="23" t="s">
        <v>23</v>
      </c>
      <c r="S20" s="366">
        <v>111</v>
      </c>
      <c r="T20" s="20">
        <f t="shared" si="2"/>
        <v>15.826637448259069</v>
      </c>
      <c r="U20" s="17"/>
      <c r="V20" s="1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17"/>
      <c r="AM20" s="17"/>
    </row>
    <row r="21" spans="1:39" ht="19.5" customHeight="1">
      <c r="A21" s="255">
        <v>15</v>
      </c>
      <c r="B21" s="17" t="s">
        <v>1134</v>
      </c>
      <c r="C21" s="18" t="s">
        <v>1135</v>
      </c>
      <c r="D21" s="18"/>
      <c r="E21" s="135">
        <v>31</v>
      </c>
      <c r="F21" s="146" t="s">
        <v>56</v>
      </c>
      <c r="G21" s="21">
        <v>123</v>
      </c>
      <c r="H21" s="20">
        <f t="shared" si="0"/>
        <v>20.490448806927091</v>
      </c>
      <c r="I21" s="55" t="s">
        <v>633</v>
      </c>
      <c r="J21" s="55" t="s">
        <v>633</v>
      </c>
      <c r="K21" s="23">
        <v>33</v>
      </c>
      <c r="L21" s="48" t="s">
        <v>56</v>
      </c>
      <c r="M21" s="55">
        <v>125</v>
      </c>
      <c r="N21" s="20">
        <f t="shared" si="1"/>
        <v>21.12</v>
      </c>
      <c r="O21" s="55" t="s">
        <v>1136</v>
      </c>
      <c r="P21" s="23" t="s">
        <v>1137</v>
      </c>
      <c r="Q21" s="368">
        <v>36</v>
      </c>
      <c r="R21" s="48" t="s">
        <v>56</v>
      </c>
      <c r="S21" s="366">
        <v>126</v>
      </c>
      <c r="T21" s="20">
        <f t="shared" si="2"/>
        <v>22.675736961451246</v>
      </c>
      <c r="U21" s="55">
        <v>36.299999999999997</v>
      </c>
      <c r="V21" s="55">
        <v>36.5</v>
      </c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17"/>
      <c r="AM21" s="17"/>
    </row>
    <row r="22" spans="1:39" ht="19.5" customHeight="1">
      <c r="A22" s="255">
        <v>16</v>
      </c>
      <c r="B22" s="17" t="s">
        <v>1138</v>
      </c>
      <c r="C22" s="17"/>
      <c r="D22" s="27" t="s">
        <v>1139</v>
      </c>
      <c r="E22" s="135">
        <v>14.4</v>
      </c>
      <c r="F22" s="146" t="s">
        <v>220</v>
      </c>
      <c r="G22" s="21">
        <v>100</v>
      </c>
      <c r="H22" s="20">
        <f t="shared" si="0"/>
        <v>14.4</v>
      </c>
      <c r="I22" s="55" t="s">
        <v>1140</v>
      </c>
      <c r="J22" s="245" t="s">
        <v>1140</v>
      </c>
      <c r="K22" s="23">
        <v>15.7</v>
      </c>
      <c r="L22" s="48" t="s">
        <v>23</v>
      </c>
      <c r="M22" s="55">
        <v>103</v>
      </c>
      <c r="N22" s="20">
        <f t="shared" si="1"/>
        <v>14.798755773399943</v>
      </c>
      <c r="O22" s="235" t="s">
        <v>1141</v>
      </c>
      <c r="P22" s="48" t="s">
        <v>1142</v>
      </c>
      <c r="Q22" s="368">
        <v>16.5</v>
      </c>
      <c r="R22" s="48" t="s">
        <v>23</v>
      </c>
      <c r="S22" s="366">
        <v>104</v>
      </c>
      <c r="T22" s="20">
        <f t="shared" si="2"/>
        <v>15.2551775147929</v>
      </c>
      <c r="U22" s="55">
        <v>16.600000000000001</v>
      </c>
      <c r="V22" s="55">
        <v>16.7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17"/>
      <c r="AM22" s="17"/>
    </row>
    <row r="23" spans="1:39" ht="19.5" customHeight="1">
      <c r="A23" s="255">
        <v>17</v>
      </c>
      <c r="B23" s="17" t="s">
        <v>1143</v>
      </c>
      <c r="C23" s="27" t="s">
        <v>1144</v>
      </c>
      <c r="D23" s="27"/>
      <c r="E23" s="135">
        <v>16.100000000000001</v>
      </c>
      <c r="F23" s="14" t="s">
        <v>23</v>
      </c>
      <c r="G23" s="21">
        <v>104</v>
      </c>
      <c r="H23" s="20">
        <f t="shared" si="0"/>
        <v>14.885355029585799</v>
      </c>
      <c r="I23" s="17"/>
      <c r="J23" s="234"/>
      <c r="K23" s="23">
        <v>17.2</v>
      </c>
      <c r="L23" s="23" t="s">
        <v>23</v>
      </c>
      <c r="M23" s="55">
        <v>106</v>
      </c>
      <c r="N23" s="20">
        <f t="shared" si="1"/>
        <v>15.307938768244927</v>
      </c>
      <c r="O23" s="234"/>
      <c r="P23" s="14"/>
      <c r="Q23" s="368">
        <v>17.600000000000001</v>
      </c>
      <c r="R23" s="23" t="s">
        <v>23</v>
      </c>
      <c r="S23" s="366">
        <v>108</v>
      </c>
      <c r="T23" s="20">
        <f t="shared" si="2"/>
        <v>15.089163237311386</v>
      </c>
      <c r="U23" s="17"/>
      <c r="V23" s="1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17"/>
      <c r="AM23" s="17"/>
    </row>
    <row r="24" spans="1:39" ht="19.5" customHeight="1">
      <c r="A24" s="255">
        <v>18</v>
      </c>
      <c r="B24" s="21" t="s">
        <v>1145</v>
      </c>
      <c r="C24" s="18" t="s">
        <v>1146</v>
      </c>
      <c r="D24" s="19"/>
      <c r="E24" s="135">
        <v>20</v>
      </c>
      <c r="F24" s="14" t="s">
        <v>23</v>
      </c>
      <c r="G24" s="21">
        <v>112</v>
      </c>
      <c r="H24" s="20">
        <f t="shared" si="0"/>
        <v>15.943877551020408</v>
      </c>
      <c r="I24" s="363"/>
      <c r="J24" s="234"/>
      <c r="K24" s="23">
        <v>22.3</v>
      </c>
      <c r="L24" s="23" t="s">
        <v>23</v>
      </c>
      <c r="M24" s="55">
        <v>114</v>
      </c>
      <c r="N24" s="20">
        <f t="shared" si="1"/>
        <v>17.159125884887658</v>
      </c>
      <c r="O24" s="234"/>
      <c r="P24" s="14"/>
      <c r="Q24" s="368">
        <v>23.4</v>
      </c>
      <c r="R24" s="23" t="s">
        <v>23</v>
      </c>
      <c r="S24" s="366">
        <v>116</v>
      </c>
      <c r="T24" s="20">
        <f t="shared" si="2"/>
        <v>17.39001189060642</v>
      </c>
      <c r="U24" s="17"/>
      <c r="V24" s="1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17"/>
      <c r="AM24" s="17"/>
    </row>
    <row r="25" spans="1:39" ht="19.5" customHeight="1">
      <c r="A25" s="255">
        <v>19</v>
      </c>
      <c r="B25" s="17" t="s">
        <v>1147</v>
      </c>
      <c r="C25" s="18"/>
      <c r="D25" s="18" t="s">
        <v>1081</v>
      </c>
      <c r="E25" s="135">
        <v>17</v>
      </c>
      <c r="F25" s="14" t="s">
        <v>23</v>
      </c>
      <c r="G25" s="21">
        <v>112</v>
      </c>
      <c r="H25" s="20">
        <f t="shared" si="0"/>
        <v>13.552295918367347</v>
      </c>
      <c r="I25" s="17"/>
      <c r="J25" s="234"/>
      <c r="K25" s="23">
        <v>17</v>
      </c>
      <c r="L25" s="23" t="s">
        <v>23</v>
      </c>
      <c r="M25" s="55">
        <v>113</v>
      </c>
      <c r="N25" s="20">
        <f t="shared" si="1"/>
        <v>13.313493617354531</v>
      </c>
      <c r="O25" s="234"/>
      <c r="P25" s="14"/>
      <c r="Q25" s="368">
        <v>17.600000000000001</v>
      </c>
      <c r="R25" s="23" t="s">
        <v>23</v>
      </c>
      <c r="S25" s="366">
        <v>115</v>
      </c>
      <c r="T25" s="20">
        <f t="shared" si="2"/>
        <v>13.308128544423441</v>
      </c>
      <c r="U25" s="17"/>
      <c r="V25" s="1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17"/>
      <c r="AM25" s="17"/>
    </row>
    <row r="26" spans="1:39" ht="19.5" customHeight="1">
      <c r="A26" s="255">
        <v>20</v>
      </c>
      <c r="B26" s="21" t="s">
        <v>1148</v>
      </c>
      <c r="C26" s="18"/>
      <c r="D26" s="18" t="s">
        <v>1149</v>
      </c>
      <c r="E26" s="135">
        <v>14.2</v>
      </c>
      <c r="F26" s="14" t="s">
        <v>23</v>
      </c>
      <c r="G26" s="21">
        <v>104</v>
      </c>
      <c r="H26" s="20">
        <f t="shared" si="0"/>
        <v>13.128698224852071</v>
      </c>
      <c r="I26" s="17"/>
      <c r="J26" s="17"/>
      <c r="K26" s="23">
        <v>15</v>
      </c>
      <c r="L26" s="23" t="s">
        <v>23</v>
      </c>
      <c r="M26" s="55">
        <v>108</v>
      </c>
      <c r="N26" s="20">
        <f t="shared" si="1"/>
        <v>12.860082304526749</v>
      </c>
      <c r="O26" s="17"/>
      <c r="P26" s="14"/>
      <c r="Q26" s="367">
        <v>16.399999999999999</v>
      </c>
      <c r="R26" s="23" t="s">
        <v>23</v>
      </c>
      <c r="S26" s="366">
        <v>110</v>
      </c>
      <c r="T26" s="20">
        <f t="shared" si="2"/>
        <v>13.553719008264462</v>
      </c>
      <c r="U26" s="17"/>
      <c r="V26" s="1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17"/>
      <c r="AM26" s="17"/>
    </row>
    <row r="27" spans="1:39" ht="19.5" customHeight="1">
      <c r="A27" s="255">
        <v>21</v>
      </c>
      <c r="B27" s="21" t="s">
        <v>1150</v>
      </c>
      <c r="C27" s="18"/>
      <c r="D27" s="18" t="s">
        <v>1151</v>
      </c>
      <c r="E27" s="135">
        <v>28</v>
      </c>
      <c r="F27" s="146" t="s">
        <v>56</v>
      </c>
      <c r="G27" s="21">
        <v>114</v>
      </c>
      <c r="H27" s="20">
        <f t="shared" si="0"/>
        <v>21.545090797168356</v>
      </c>
      <c r="I27" s="22" t="s">
        <v>796</v>
      </c>
      <c r="J27" s="245" t="s">
        <v>796</v>
      </c>
      <c r="K27" s="23">
        <v>29.3</v>
      </c>
      <c r="L27" s="48" t="s">
        <v>56</v>
      </c>
      <c r="M27" s="55">
        <v>118</v>
      </c>
      <c r="N27" s="20">
        <f t="shared" si="1"/>
        <v>21.042803792013792</v>
      </c>
      <c r="O27" s="245" t="s">
        <v>795</v>
      </c>
      <c r="P27" s="23" t="s">
        <v>795</v>
      </c>
      <c r="Q27" s="367">
        <v>32</v>
      </c>
      <c r="R27" s="48" t="s">
        <v>56</v>
      </c>
      <c r="S27" s="366">
        <v>119</v>
      </c>
      <c r="T27" s="20">
        <f t="shared" si="2"/>
        <v>22.597274203799167</v>
      </c>
      <c r="U27" s="55">
        <v>32.5</v>
      </c>
      <c r="V27" s="55">
        <v>33</v>
      </c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17"/>
      <c r="AM27" s="17"/>
    </row>
    <row r="28" spans="1:39" ht="19.5" customHeight="1">
      <c r="A28" s="255">
        <v>22</v>
      </c>
      <c r="B28" s="3" t="s">
        <v>1152</v>
      </c>
      <c r="C28" s="18" t="s">
        <v>1153</v>
      </c>
      <c r="D28" s="27"/>
      <c r="E28" s="135">
        <v>24.1</v>
      </c>
      <c r="F28" s="14" t="s">
        <v>23</v>
      </c>
      <c r="G28" s="21">
        <v>112</v>
      </c>
      <c r="H28" s="20">
        <f t="shared" si="0"/>
        <v>19.212372448979593</v>
      </c>
      <c r="I28" s="21"/>
      <c r="J28" s="234"/>
      <c r="K28" s="23">
        <v>25.5</v>
      </c>
      <c r="L28" s="23" t="s">
        <v>23</v>
      </c>
      <c r="M28" s="55">
        <v>114</v>
      </c>
      <c r="N28" s="20">
        <f t="shared" si="1"/>
        <v>19.621421975992611</v>
      </c>
      <c r="O28" s="234"/>
      <c r="P28" s="14"/>
      <c r="Q28" s="367">
        <v>25.6</v>
      </c>
      <c r="R28" s="23" t="s">
        <v>23</v>
      </c>
      <c r="S28" s="366">
        <v>115</v>
      </c>
      <c r="T28" s="20">
        <f t="shared" si="2"/>
        <v>19.357277882797732</v>
      </c>
      <c r="U28" s="17"/>
      <c r="V28" s="17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17"/>
      <c r="AM28" s="17"/>
    </row>
    <row r="29" spans="1:39" ht="19.5" customHeight="1">
      <c r="A29" s="255">
        <v>23</v>
      </c>
      <c r="B29" s="21" t="s">
        <v>1154</v>
      </c>
      <c r="C29" s="18" t="s">
        <v>1155</v>
      </c>
      <c r="D29" s="19"/>
      <c r="E29" s="359" t="s">
        <v>1156</v>
      </c>
      <c r="F29" s="14" t="s">
        <v>23</v>
      </c>
      <c r="G29" s="21">
        <v>115</v>
      </c>
      <c r="H29" s="20">
        <f t="shared" si="0"/>
        <v>16.786389413988655</v>
      </c>
      <c r="I29" s="353"/>
      <c r="J29" s="234"/>
      <c r="K29" s="23">
        <v>22.6</v>
      </c>
      <c r="L29" s="23" t="s">
        <v>23</v>
      </c>
      <c r="M29" s="55">
        <v>116</v>
      </c>
      <c r="N29" s="20">
        <f t="shared" si="1"/>
        <v>16.795481569560049</v>
      </c>
      <c r="O29" s="234"/>
      <c r="P29" s="14"/>
      <c r="Q29" s="367">
        <v>23.2</v>
      </c>
      <c r="R29" s="23" t="s">
        <v>23</v>
      </c>
      <c r="S29" s="366">
        <v>118</v>
      </c>
      <c r="T29" s="20">
        <f t="shared" si="2"/>
        <v>16.661878770468256</v>
      </c>
      <c r="U29" s="17"/>
      <c r="V29" s="1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17"/>
      <c r="AM29" s="17"/>
    </row>
    <row r="30" spans="1:39" ht="19.5" customHeight="1">
      <c r="A30" s="255">
        <v>24</v>
      </c>
      <c r="B30" s="21" t="s">
        <v>1157</v>
      </c>
      <c r="C30" s="18" t="s">
        <v>1158</v>
      </c>
      <c r="D30" s="18"/>
      <c r="E30" s="359" t="s">
        <v>1159</v>
      </c>
      <c r="F30" s="14" t="s">
        <v>23</v>
      </c>
      <c r="G30" s="21">
        <v>104</v>
      </c>
      <c r="H30" s="20">
        <f t="shared" si="0"/>
        <v>13.036242603550296</v>
      </c>
      <c r="I30" s="353"/>
      <c r="J30" s="234"/>
      <c r="K30" s="23">
        <v>14.2</v>
      </c>
      <c r="L30" s="23" t="s">
        <v>23</v>
      </c>
      <c r="M30" s="245">
        <v>106</v>
      </c>
      <c r="N30" s="20">
        <f t="shared" si="1"/>
        <v>12.637949448202207</v>
      </c>
      <c r="O30" s="234"/>
      <c r="P30" s="13"/>
      <c r="Q30" s="367">
        <v>15</v>
      </c>
      <c r="R30" s="23" t="s">
        <v>23</v>
      </c>
      <c r="S30" s="366">
        <v>107</v>
      </c>
      <c r="T30" s="20">
        <f t="shared" si="2"/>
        <v>13.101580924098174</v>
      </c>
      <c r="U30" s="17"/>
      <c r="V30" s="1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17"/>
      <c r="AM30" s="17"/>
    </row>
    <row r="31" spans="1:39" ht="19.5" customHeight="1">
      <c r="A31" s="255">
        <v>25</v>
      </c>
      <c r="B31" s="17" t="s">
        <v>1160</v>
      </c>
      <c r="C31" s="18" t="s">
        <v>1161</v>
      </c>
      <c r="D31" s="18"/>
      <c r="E31" s="359" t="s">
        <v>1156</v>
      </c>
      <c r="F31" s="14" t="s">
        <v>23</v>
      </c>
      <c r="G31" s="21">
        <v>110</v>
      </c>
      <c r="H31" s="20">
        <f t="shared" si="0"/>
        <v>18.347107438016529</v>
      </c>
      <c r="I31" s="353"/>
      <c r="J31" s="234"/>
      <c r="K31" s="23">
        <v>23.3</v>
      </c>
      <c r="L31" s="23" t="s">
        <v>23</v>
      </c>
      <c r="M31" s="55">
        <v>111</v>
      </c>
      <c r="N31" s="20">
        <f t="shared" si="1"/>
        <v>18.910802694586479</v>
      </c>
      <c r="O31" s="234"/>
      <c r="P31" s="14"/>
      <c r="Q31" s="367">
        <v>24</v>
      </c>
      <c r="R31" s="23" t="s">
        <v>23</v>
      </c>
      <c r="S31" s="366">
        <v>112</v>
      </c>
      <c r="T31" s="20">
        <f t="shared" si="2"/>
        <v>19.132653061224488</v>
      </c>
      <c r="U31" s="17"/>
      <c r="V31" s="1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17"/>
      <c r="AM31" s="17"/>
    </row>
    <row r="32" spans="1:39" ht="19.5" customHeight="1">
      <c r="A32" s="255">
        <v>26</v>
      </c>
      <c r="B32" s="21" t="s">
        <v>1162</v>
      </c>
      <c r="C32" s="18"/>
      <c r="D32" s="18" t="s">
        <v>1163</v>
      </c>
      <c r="E32" s="359" t="s">
        <v>1164</v>
      </c>
      <c r="F32" s="14" t="s">
        <v>23</v>
      </c>
      <c r="G32" s="21">
        <v>114</v>
      </c>
      <c r="H32" s="20">
        <f t="shared" si="0"/>
        <v>16.00492459218221</v>
      </c>
      <c r="I32" s="21"/>
      <c r="J32" s="234"/>
      <c r="K32" s="23">
        <v>20.399999999999999</v>
      </c>
      <c r="L32" s="23" t="s">
        <v>23</v>
      </c>
      <c r="M32" s="55">
        <v>117</v>
      </c>
      <c r="N32" s="20">
        <f t="shared" si="1"/>
        <v>14.90247644093798</v>
      </c>
      <c r="O32" s="17"/>
      <c r="P32" s="14"/>
      <c r="Q32" s="366">
        <v>20</v>
      </c>
      <c r="R32" s="23" t="s">
        <v>23</v>
      </c>
      <c r="S32" s="366">
        <v>119</v>
      </c>
      <c r="T32" s="20">
        <f t="shared" si="2"/>
        <v>14.123296377374478</v>
      </c>
      <c r="U32" s="17"/>
      <c r="V32" s="17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17"/>
      <c r="AM32" s="17"/>
    </row>
    <row r="33" spans="1:39" ht="19.5" customHeight="1">
      <c r="A33" s="83">
        <v>27</v>
      </c>
      <c r="B33" s="83" t="s">
        <v>1165</v>
      </c>
      <c r="C33" s="206" t="s">
        <v>1166</v>
      </c>
      <c r="D33" s="84"/>
      <c r="E33" s="369" t="s">
        <v>733</v>
      </c>
      <c r="F33" s="86" t="s">
        <v>23</v>
      </c>
      <c r="G33" s="89">
        <v>107</v>
      </c>
      <c r="H33" s="88">
        <f t="shared" si="0"/>
        <v>20.089090750283869</v>
      </c>
      <c r="I33" s="89"/>
      <c r="J33" s="240"/>
      <c r="K33" s="94" t="s">
        <v>38</v>
      </c>
      <c r="L33" s="92"/>
      <c r="M33" s="83"/>
      <c r="N33" s="88"/>
      <c r="O33" s="83"/>
      <c r="P33" s="86"/>
      <c r="Q33" s="94"/>
      <c r="R33" s="86"/>
      <c r="S33" s="370"/>
      <c r="T33" s="88"/>
      <c r="U33" s="83"/>
      <c r="V33" s="83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83"/>
      <c r="AM33" s="83"/>
    </row>
    <row r="34" spans="1:39" ht="19.5" customHeight="1">
      <c r="A34" s="255">
        <v>28</v>
      </c>
      <c r="B34" s="21" t="s">
        <v>1167</v>
      </c>
      <c r="C34" s="18" t="s">
        <v>1168</v>
      </c>
      <c r="D34" s="18"/>
      <c r="E34" s="359" t="s">
        <v>1169</v>
      </c>
      <c r="F34" s="146" t="s">
        <v>56</v>
      </c>
      <c r="G34" s="21">
        <v>112</v>
      </c>
      <c r="H34" s="20">
        <f t="shared" si="0"/>
        <v>20.169005102040817</v>
      </c>
      <c r="I34" s="22" t="s">
        <v>517</v>
      </c>
      <c r="J34" s="245" t="s">
        <v>1170</v>
      </c>
      <c r="K34" s="23">
        <v>25</v>
      </c>
      <c r="L34" s="48" t="s">
        <v>56</v>
      </c>
      <c r="M34" s="55">
        <v>114</v>
      </c>
      <c r="N34" s="20">
        <f t="shared" ref="N34:N43" si="3">K34/(M34*M34)*10000</f>
        <v>19.236688211757464</v>
      </c>
      <c r="O34" s="55" t="s">
        <v>517</v>
      </c>
      <c r="P34" s="23" t="s">
        <v>517</v>
      </c>
      <c r="Q34" s="366">
        <v>25.5</v>
      </c>
      <c r="R34" s="48" t="s">
        <v>56</v>
      </c>
      <c r="S34" s="366">
        <v>115</v>
      </c>
      <c r="T34" s="20">
        <f t="shared" ref="T34:T38" si="4">Q34/(S34*S34)*10000</f>
        <v>19.281663516068054</v>
      </c>
      <c r="U34" s="55" t="s">
        <v>843</v>
      </c>
      <c r="V34" s="55" t="s">
        <v>843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17"/>
      <c r="AM34" s="17"/>
    </row>
    <row r="35" spans="1:39" ht="19.5" customHeight="1">
      <c r="A35" s="255">
        <v>29</v>
      </c>
      <c r="B35" s="17" t="s">
        <v>1171</v>
      </c>
      <c r="C35" s="18"/>
      <c r="D35" s="18" t="s">
        <v>1172</v>
      </c>
      <c r="E35" s="359" t="s">
        <v>726</v>
      </c>
      <c r="F35" s="14" t="s">
        <v>23</v>
      </c>
      <c r="G35" s="21">
        <v>104</v>
      </c>
      <c r="H35" s="20">
        <f t="shared" si="0"/>
        <v>13.868343195266272</v>
      </c>
      <c r="I35" s="21"/>
      <c r="J35" s="234"/>
      <c r="K35" s="23">
        <v>15.5</v>
      </c>
      <c r="L35" s="23" t="s">
        <v>23</v>
      </c>
      <c r="M35" s="55">
        <v>105</v>
      </c>
      <c r="N35" s="20">
        <f t="shared" si="3"/>
        <v>14.058956916099772</v>
      </c>
      <c r="O35" s="17"/>
      <c r="P35" s="14"/>
      <c r="Q35" s="366">
        <v>16</v>
      </c>
      <c r="R35" s="23" t="s">
        <v>23</v>
      </c>
      <c r="S35" s="366">
        <v>106</v>
      </c>
      <c r="T35" s="20">
        <f t="shared" si="4"/>
        <v>14.239943040227839</v>
      </c>
      <c r="U35" s="17"/>
      <c r="V35" s="17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17"/>
      <c r="AM35" s="17"/>
    </row>
    <row r="36" spans="1:39" ht="19.5" customHeight="1">
      <c r="A36" s="255">
        <v>30</v>
      </c>
      <c r="B36" s="17" t="s">
        <v>1173</v>
      </c>
      <c r="C36" s="18"/>
      <c r="D36" s="18" t="s">
        <v>1174</v>
      </c>
      <c r="E36" s="359" t="s">
        <v>1175</v>
      </c>
      <c r="F36" s="146" t="s">
        <v>56</v>
      </c>
      <c r="G36" s="21">
        <v>114</v>
      </c>
      <c r="H36" s="20">
        <f t="shared" si="0"/>
        <v>22.083718067097568</v>
      </c>
      <c r="I36" s="22" t="s">
        <v>936</v>
      </c>
      <c r="J36" s="245" t="s">
        <v>936</v>
      </c>
      <c r="K36" s="23">
        <v>27.4</v>
      </c>
      <c r="L36" s="48" t="s">
        <v>56</v>
      </c>
      <c r="M36" s="55">
        <v>116</v>
      </c>
      <c r="N36" s="20">
        <f t="shared" si="3"/>
        <v>20.362663495838287</v>
      </c>
      <c r="O36" s="55" t="s">
        <v>936</v>
      </c>
      <c r="P36" s="23" t="s">
        <v>936</v>
      </c>
      <c r="Q36" s="366">
        <v>30</v>
      </c>
      <c r="R36" s="48" t="s">
        <v>56</v>
      </c>
      <c r="S36" s="366">
        <v>117</v>
      </c>
      <c r="T36" s="20">
        <f t="shared" si="4"/>
        <v>21.915406530791149</v>
      </c>
      <c r="U36" s="55">
        <v>30.5</v>
      </c>
      <c r="V36" s="55">
        <v>31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17"/>
      <c r="AM36" s="17"/>
    </row>
    <row r="37" spans="1:39" ht="19.5" customHeight="1">
      <c r="A37" s="255">
        <v>31</v>
      </c>
      <c r="B37" s="17" t="s">
        <v>1176</v>
      </c>
      <c r="C37" s="17"/>
      <c r="D37" s="27" t="s">
        <v>1177</v>
      </c>
      <c r="E37" s="359" t="s">
        <v>661</v>
      </c>
      <c r="F37" s="14" t="s">
        <v>23</v>
      </c>
      <c r="G37" s="21">
        <v>115</v>
      </c>
      <c r="H37" s="20">
        <f t="shared" si="0"/>
        <v>15.122873345935728</v>
      </c>
      <c r="I37" s="17"/>
      <c r="J37" s="234"/>
      <c r="K37" s="23">
        <v>20.5</v>
      </c>
      <c r="L37" s="23" t="s">
        <v>23</v>
      </c>
      <c r="M37" s="55">
        <v>116</v>
      </c>
      <c r="N37" s="20">
        <f t="shared" si="3"/>
        <v>15.234839476813319</v>
      </c>
      <c r="O37" s="17"/>
      <c r="P37" s="14"/>
      <c r="Q37" s="366">
        <v>20.8</v>
      </c>
      <c r="R37" s="23" t="s">
        <v>23</v>
      </c>
      <c r="S37" s="366">
        <v>119</v>
      </c>
      <c r="T37" s="20">
        <f t="shared" si="4"/>
        <v>14.688228232469459</v>
      </c>
      <c r="U37" s="17"/>
      <c r="V37" s="17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17"/>
      <c r="AM37" s="17"/>
    </row>
    <row r="38" spans="1:39" ht="19.5" customHeight="1">
      <c r="A38" s="255">
        <v>32</v>
      </c>
      <c r="B38" s="21" t="s">
        <v>1178</v>
      </c>
      <c r="C38" s="18"/>
      <c r="D38" s="18" t="s">
        <v>1179</v>
      </c>
      <c r="E38" s="359" t="s">
        <v>783</v>
      </c>
      <c r="F38" s="14" t="s">
        <v>23</v>
      </c>
      <c r="G38" s="21">
        <v>108</v>
      </c>
      <c r="H38" s="20">
        <f t="shared" si="0"/>
        <v>13.717421124828531</v>
      </c>
      <c r="I38" s="17"/>
      <c r="J38" s="234"/>
      <c r="K38" s="23">
        <v>16.600000000000001</v>
      </c>
      <c r="L38" s="23" t="s">
        <v>23</v>
      </c>
      <c r="M38" s="55">
        <v>110</v>
      </c>
      <c r="N38" s="20">
        <f t="shared" si="3"/>
        <v>13.719008264462811</v>
      </c>
      <c r="O38" s="17"/>
      <c r="P38" s="14"/>
      <c r="Q38" s="366">
        <v>16.7</v>
      </c>
      <c r="R38" s="23" t="s">
        <v>23</v>
      </c>
      <c r="S38" s="366">
        <v>110</v>
      </c>
      <c r="T38" s="20">
        <f t="shared" si="4"/>
        <v>13.801652892561982</v>
      </c>
      <c r="U38" s="17"/>
      <c r="V38" s="17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17"/>
      <c r="AM38" s="17"/>
    </row>
    <row r="39" spans="1:39" ht="19.5" customHeight="1">
      <c r="A39" s="83">
        <v>33</v>
      </c>
      <c r="B39" s="89" t="s">
        <v>1180</v>
      </c>
      <c r="C39" s="84"/>
      <c r="D39" s="84" t="s">
        <v>1181</v>
      </c>
      <c r="E39" s="369" t="s">
        <v>1182</v>
      </c>
      <c r="F39" s="86" t="s">
        <v>23</v>
      </c>
      <c r="G39" s="89">
        <v>104</v>
      </c>
      <c r="H39" s="88">
        <f t="shared" si="0"/>
        <v>14.423076923076922</v>
      </c>
      <c r="I39" s="83"/>
      <c r="J39" s="240"/>
      <c r="K39" s="92">
        <v>16.600000000000001</v>
      </c>
      <c r="L39" s="92" t="s">
        <v>23</v>
      </c>
      <c r="M39" s="154">
        <v>105</v>
      </c>
      <c r="N39" s="88">
        <f t="shared" si="3"/>
        <v>15.056689342403629</v>
      </c>
      <c r="O39" s="83"/>
      <c r="P39" s="86"/>
      <c r="Q39" s="371" t="s">
        <v>38</v>
      </c>
      <c r="R39" s="324"/>
      <c r="S39" s="370"/>
      <c r="T39" s="88"/>
      <c r="U39" s="83"/>
      <c r="V39" s="83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83"/>
      <c r="AM39" s="83"/>
    </row>
    <row r="40" spans="1:39" ht="19.5" customHeight="1">
      <c r="A40" s="255">
        <v>34</v>
      </c>
      <c r="B40" s="17" t="s">
        <v>1183</v>
      </c>
      <c r="C40" s="17"/>
      <c r="D40" s="27" t="s">
        <v>1184</v>
      </c>
      <c r="E40" s="359" t="s">
        <v>783</v>
      </c>
      <c r="F40" s="14" t="s">
        <v>23</v>
      </c>
      <c r="G40" s="21">
        <v>102</v>
      </c>
      <c r="H40" s="20">
        <f t="shared" si="0"/>
        <v>15.378700499807767</v>
      </c>
      <c r="I40" s="17"/>
      <c r="J40" s="234"/>
      <c r="K40" s="23">
        <v>16.600000000000001</v>
      </c>
      <c r="L40" s="23" t="s">
        <v>23</v>
      </c>
      <c r="M40" s="55">
        <v>105</v>
      </c>
      <c r="N40" s="20">
        <f t="shared" si="3"/>
        <v>15.056689342403629</v>
      </c>
      <c r="O40" s="17"/>
      <c r="P40" s="14"/>
      <c r="Q40" s="366">
        <v>17.2</v>
      </c>
      <c r="R40" s="23" t="s">
        <v>23</v>
      </c>
      <c r="S40" s="366">
        <v>106</v>
      </c>
      <c r="T40" s="20">
        <f t="shared" ref="T40:T43" si="5">Q40/(S40*S40)*10000</f>
        <v>15.307938768244927</v>
      </c>
      <c r="U40" s="17"/>
      <c r="V40" s="17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17"/>
      <c r="AM40" s="17"/>
    </row>
    <row r="41" spans="1:39" ht="19.5" customHeight="1">
      <c r="A41" s="255">
        <v>35</v>
      </c>
      <c r="B41" s="21" t="s">
        <v>1185</v>
      </c>
      <c r="C41" s="18"/>
      <c r="D41" s="18" t="s">
        <v>1186</v>
      </c>
      <c r="E41" s="359" t="s">
        <v>690</v>
      </c>
      <c r="F41" s="14" t="s">
        <v>23</v>
      </c>
      <c r="G41" s="21">
        <v>110</v>
      </c>
      <c r="H41" s="20">
        <f t="shared" si="0"/>
        <v>16.942148760330578</v>
      </c>
      <c r="I41" s="17"/>
      <c r="J41" s="234"/>
      <c r="K41" s="23">
        <v>22.3</v>
      </c>
      <c r="L41" s="23" t="s">
        <v>23</v>
      </c>
      <c r="M41" s="55">
        <v>115</v>
      </c>
      <c r="N41" s="20">
        <f t="shared" si="3"/>
        <v>16.862003780718336</v>
      </c>
      <c r="O41" s="17"/>
      <c r="P41" s="14"/>
      <c r="Q41" s="366">
        <v>23</v>
      </c>
      <c r="R41" s="23" t="s">
        <v>23</v>
      </c>
      <c r="S41" s="366">
        <v>117</v>
      </c>
      <c r="T41" s="20">
        <f t="shared" si="5"/>
        <v>16.801811673606547</v>
      </c>
      <c r="U41" s="17"/>
      <c r="V41" s="17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17"/>
      <c r="AM41" s="17"/>
    </row>
    <row r="42" spans="1:39" ht="19.5" customHeight="1">
      <c r="A42" s="255">
        <v>36</v>
      </c>
      <c r="B42" s="21" t="s">
        <v>1187</v>
      </c>
      <c r="C42" s="18"/>
      <c r="D42" s="18" t="s">
        <v>1036</v>
      </c>
      <c r="E42" s="359" t="s">
        <v>1188</v>
      </c>
      <c r="F42" s="14" t="s">
        <v>23</v>
      </c>
      <c r="G42" s="21">
        <v>110</v>
      </c>
      <c r="H42" s="20">
        <f t="shared" si="0"/>
        <v>16.033057851239668</v>
      </c>
      <c r="I42" s="17"/>
      <c r="J42" s="234"/>
      <c r="K42" s="23">
        <v>19.100000000000001</v>
      </c>
      <c r="L42" s="23" t="s">
        <v>23</v>
      </c>
      <c r="M42" s="55">
        <v>111</v>
      </c>
      <c r="N42" s="20">
        <f t="shared" si="3"/>
        <v>15.501988474961449</v>
      </c>
      <c r="O42" s="17"/>
      <c r="P42" s="14"/>
      <c r="Q42" s="366">
        <v>19.5</v>
      </c>
      <c r="R42" s="23" t="s">
        <v>23</v>
      </c>
      <c r="S42" s="366">
        <v>112</v>
      </c>
      <c r="T42" s="20">
        <f t="shared" si="5"/>
        <v>15.545280612244898</v>
      </c>
      <c r="U42" s="17"/>
      <c r="V42" s="17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17"/>
      <c r="AM42" s="17"/>
    </row>
    <row r="43" spans="1:39" ht="19.5" customHeight="1">
      <c r="A43" s="255">
        <v>37</v>
      </c>
      <c r="B43" s="52" t="s">
        <v>1189</v>
      </c>
      <c r="C43" s="292" t="s">
        <v>1190</v>
      </c>
      <c r="D43" s="105"/>
      <c r="E43" s="359" t="s">
        <v>1191</v>
      </c>
      <c r="F43" s="14" t="s">
        <v>23</v>
      </c>
      <c r="G43" s="21">
        <v>111</v>
      </c>
      <c r="H43" s="20">
        <f t="shared" si="0"/>
        <v>15.096177258339422</v>
      </c>
      <c r="I43" s="17"/>
      <c r="J43" s="234"/>
      <c r="K43" s="23">
        <v>19.100000000000001</v>
      </c>
      <c r="L43" s="23" t="s">
        <v>23</v>
      </c>
      <c r="M43" s="55">
        <v>112</v>
      </c>
      <c r="N43" s="20">
        <f t="shared" si="3"/>
        <v>15.22640306122449</v>
      </c>
      <c r="O43" s="17"/>
      <c r="P43" s="14"/>
      <c r="Q43" s="366">
        <v>19.5</v>
      </c>
      <c r="R43" s="23" t="s">
        <v>23</v>
      </c>
      <c r="S43" s="366">
        <v>113</v>
      </c>
      <c r="T43" s="20">
        <f t="shared" si="5"/>
        <v>15.271360325789018</v>
      </c>
      <c r="U43" s="17"/>
      <c r="V43" s="17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17"/>
      <c r="AM43" s="17"/>
    </row>
    <row r="44" spans="1:39" ht="19.5" customHeight="1">
      <c r="A44" s="255"/>
      <c r="B44" s="17"/>
      <c r="C44" s="294"/>
      <c r="D44" s="105"/>
      <c r="E44" s="359"/>
      <c r="F44" s="14"/>
      <c r="G44" s="21"/>
      <c r="H44" s="17"/>
      <c r="I44" s="17"/>
      <c r="J44" s="234"/>
      <c r="K44" s="14"/>
      <c r="L44" s="21"/>
      <c r="M44" s="17"/>
      <c r="N44" s="17"/>
      <c r="O44" s="17"/>
      <c r="P44" s="14"/>
      <c r="Q44" s="17"/>
      <c r="R44" s="17"/>
      <c r="S44" s="17"/>
      <c r="T44" s="17"/>
      <c r="U44" s="17"/>
      <c r="V44" s="17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17"/>
      <c r="AM44" s="17"/>
    </row>
    <row r="45" spans="1:39" ht="19.5" customHeight="1">
      <c r="A45" s="255"/>
      <c r="B45" s="17"/>
      <c r="C45" s="294"/>
      <c r="D45" s="105"/>
      <c r="E45" s="359"/>
      <c r="F45" s="14"/>
      <c r="G45" s="21"/>
      <c r="H45" s="17"/>
      <c r="I45" s="17"/>
      <c r="J45" s="234"/>
      <c r="K45" s="14"/>
      <c r="L45" s="21"/>
      <c r="M45" s="17"/>
      <c r="N45" s="17"/>
      <c r="O45" s="17"/>
      <c r="P45" s="14"/>
      <c r="Q45" s="17"/>
      <c r="R45" s="17"/>
      <c r="S45" s="17"/>
      <c r="T45" s="17"/>
      <c r="U45" s="17"/>
      <c r="V45" s="17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17"/>
      <c r="AM45" s="17"/>
    </row>
    <row r="46" spans="1:39" ht="19.5" customHeight="1">
      <c r="A46" s="255"/>
      <c r="B46" s="17"/>
      <c r="C46" s="63">
        <f t="shared" ref="C46:D46" si="6">COUNTA(C7:C45)</f>
        <v>17</v>
      </c>
      <c r="D46" s="63">
        <f t="shared" si="6"/>
        <v>20</v>
      </c>
      <c r="E46" s="359"/>
      <c r="F46" s="14"/>
      <c r="G46" s="21"/>
      <c r="H46" s="17"/>
      <c r="I46" s="17"/>
      <c r="J46" s="234"/>
      <c r="K46" s="14"/>
      <c r="L46" s="21"/>
      <c r="M46" s="17"/>
      <c r="N46" s="17"/>
      <c r="O46" s="17"/>
      <c r="P46" s="14"/>
      <c r="Q46" s="17"/>
      <c r="R46" s="17"/>
      <c r="S46" s="17"/>
      <c r="T46" s="17"/>
      <c r="U46" s="17"/>
      <c r="V46" s="17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17"/>
      <c r="AM46" s="17"/>
    </row>
    <row r="47" spans="1:39" ht="19.5" customHeight="1">
      <c r="A47" s="3"/>
      <c r="B47" s="3"/>
      <c r="C47" s="5"/>
      <c r="D47" s="3"/>
      <c r="E47" s="462" t="s">
        <v>77</v>
      </c>
      <c r="F47" s="446"/>
      <c r="G47" s="446"/>
      <c r="H47" s="446"/>
      <c r="I47" s="446"/>
      <c r="J47" s="463"/>
      <c r="K47" s="461" t="s">
        <v>78</v>
      </c>
      <c r="L47" s="450"/>
      <c r="M47" s="450"/>
      <c r="N47" s="450"/>
      <c r="O47" s="450"/>
      <c r="P47" s="451"/>
      <c r="Q47" s="461" t="s">
        <v>79</v>
      </c>
      <c r="R47" s="450"/>
      <c r="S47" s="450"/>
      <c r="T47" s="450"/>
      <c r="U47" s="450"/>
      <c r="V47" s="451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ht="19.5" customHeight="1">
      <c r="A48" s="3"/>
      <c r="B48" s="3" t="s">
        <v>80</v>
      </c>
      <c r="C48" s="5"/>
      <c r="D48" s="3"/>
      <c r="E48" s="458" t="s">
        <v>82</v>
      </c>
      <c r="F48" s="446"/>
      <c r="G48" s="446"/>
      <c r="H48" s="446"/>
      <c r="I48" s="64">
        <f>I49+I50+I51+I52</f>
        <v>37</v>
      </c>
      <c r="J48" s="231"/>
      <c r="K48" s="458" t="s">
        <v>82</v>
      </c>
      <c r="L48" s="446"/>
      <c r="M48" s="446"/>
      <c r="N48" s="446"/>
      <c r="O48" s="296">
        <v>36</v>
      </c>
      <c r="P48" s="3"/>
      <c r="Q48" s="458" t="s">
        <v>82</v>
      </c>
      <c r="R48" s="446"/>
      <c r="S48" s="446"/>
      <c r="T48" s="446"/>
      <c r="U48" s="64">
        <f>U49+U50+U51+U52</f>
        <v>35</v>
      </c>
      <c r="V48" s="65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ht="19.5" customHeight="1">
      <c r="A49" s="3"/>
      <c r="B49" s="3"/>
      <c r="C49" s="5"/>
      <c r="D49" s="3"/>
      <c r="E49" s="458" t="s">
        <v>472</v>
      </c>
      <c r="F49" s="446"/>
      <c r="G49" s="446"/>
      <c r="H49" s="446"/>
      <c r="I49" s="3">
        <f>SUM(COUNTIF(F7:F50,"A"),COUNTIF(F7:F50,"A."))</f>
        <v>29</v>
      </c>
      <c r="J49" s="231"/>
      <c r="K49" s="458" t="s">
        <v>85</v>
      </c>
      <c r="L49" s="446"/>
      <c r="M49" s="446"/>
      <c r="N49" s="446"/>
      <c r="O49" s="3">
        <f>SUM(COUNTIF(L7:L50,"A"),COUNTIF(L7:L50,"A."))</f>
        <v>29</v>
      </c>
      <c r="P49" s="3"/>
      <c r="Q49" s="458" t="s">
        <v>85</v>
      </c>
      <c r="R49" s="446"/>
      <c r="S49" s="446"/>
      <c r="T49" s="446"/>
      <c r="U49" s="3">
        <f>SUM(COUNTIF(R7:R50,"A"),COUNTIF(R7:R50,"A."))</f>
        <v>28</v>
      </c>
      <c r="V49" s="65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ht="19.5" customHeight="1">
      <c r="A50" s="3"/>
      <c r="B50" s="3" t="s">
        <v>1192</v>
      </c>
      <c r="C50" s="5"/>
      <c r="D50" s="3"/>
      <c r="E50" s="458" t="s">
        <v>917</v>
      </c>
      <c r="F50" s="446"/>
      <c r="G50" s="446"/>
      <c r="H50" s="446"/>
      <c r="I50" s="3">
        <f>SUM(COUNTIF(F7:F50,"B"),COUNTIF(F7:F50,"B."))</f>
        <v>1</v>
      </c>
      <c r="J50" s="231"/>
      <c r="K50" s="458" t="s">
        <v>88</v>
      </c>
      <c r="L50" s="446"/>
      <c r="M50" s="446"/>
      <c r="N50" s="446"/>
      <c r="O50" s="3">
        <f>SUM(COUNTIF(L7:L50,"B"),COUNTIF(L7:L50,"B."))</f>
        <v>0</v>
      </c>
      <c r="P50" s="3"/>
      <c r="Q50" s="458" t="s">
        <v>88</v>
      </c>
      <c r="R50" s="446"/>
      <c r="S50" s="446"/>
      <c r="T50" s="446"/>
      <c r="U50" s="3">
        <f>SUM(COUNTIF(R7:R50,"B"),COUNTIF(R7:R50,"B."))</f>
        <v>0</v>
      </c>
      <c r="V50" s="65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ht="19.5" customHeight="1">
      <c r="A51" s="3"/>
      <c r="B51" s="3" t="s">
        <v>1193</v>
      </c>
      <c r="C51" s="5"/>
      <c r="D51" s="3"/>
      <c r="E51" s="458" t="s">
        <v>90</v>
      </c>
      <c r="F51" s="446"/>
      <c r="G51" s="446"/>
      <c r="H51" s="446"/>
      <c r="I51" s="3">
        <f>SUM(COUNTIF(F7:F50,"C"),COUNTIF(F7:F50,"C."))</f>
        <v>0</v>
      </c>
      <c r="J51" s="232"/>
      <c r="K51" s="458" t="s">
        <v>90</v>
      </c>
      <c r="L51" s="446"/>
      <c r="M51" s="446"/>
      <c r="N51" s="446"/>
      <c r="O51" s="3">
        <f>SUM(COUNTIF(L7:L50,"C"),COUNTIF(L7:L50,"C."))</f>
        <v>0</v>
      </c>
      <c r="P51" s="3"/>
      <c r="Q51" s="458" t="s">
        <v>90</v>
      </c>
      <c r="R51" s="446"/>
      <c r="S51" s="446"/>
      <c r="T51" s="446"/>
      <c r="U51" s="3">
        <f>SUM(COUNTIF(R7:R50,"C"),COUNTIF(R7:R50,"C."))</f>
        <v>0</v>
      </c>
      <c r="V51" s="6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ht="19.5" customHeight="1">
      <c r="A52" s="3"/>
      <c r="B52" s="3"/>
      <c r="C52" s="5"/>
      <c r="D52" s="3"/>
      <c r="E52" s="458" t="s">
        <v>717</v>
      </c>
      <c r="F52" s="446"/>
      <c r="G52" s="446"/>
      <c r="H52" s="446"/>
      <c r="I52" s="3">
        <f>COUNTIF(F7:F50,"BP")</f>
        <v>7</v>
      </c>
      <c r="J52" s="231"/>
      <c r="K52" s="458" t="s">
        <v>92</v>
      </c>
      <c r="L52" s="446"/>
      <c r="M52" s="446"/>
      <c r="N52" s="446"/>
      <c r="O52" s="3">
        <f>COUNTIF(L7:L50,"BP")</f>
        <v>7</v>
      </c>
      <c r="P52" s="3"/>
      <c r="Q52" s="458" t="s">
        <v>92</v>
      </c>
      <c r="R52" s="446"/>
      <c r="S52" s="446"/>
      <c r="T52" s="446"/>
      <c r="U52" s="3">
        <f>COUNTIF(R7:R50,"BP")</f>
        <v>7</v>
      </c>
      <c r="V52" s="6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ht="19.5" customHeight="1">
      <c r="A53" s="3"/>
      <c r="B53" s="3"/>
      <c r="C53" s="5"/>
      <c r="D53" s="3"/>
      <c r="E53" s="458" t="s">
        <v>718</v>
      </c>
      <c r="F53" s="446"/>
      <c r="G53" s="446"/>
      <c r="H53" s="446"/>
      <c r="I53" s="3">
        <f>SUM(COUNTIF(F7:F50,"A."),COUNTIF(F7:F50,"B."),COUNTIF(F7:F50,"C."))</f>
        <v>0</v>
      </c>
      <c r="J53" s="232"/>
      <c r="K53" s="458" t="s">
        <v>94</v>
      </c>
      <c r="L53" s="446"/>
      <c r="M53" s="446"/>
      <c r="N53" s="446"/>
      <c r="O53" s="3">
        <f>SUM(COUNTIF(L7:L50,"A."),COUNTIF(L7:L50,"B."),COUNTIF(L7:L50,"C."))</f>
        <v>0</v>
      </c>
      <c r="P53" s="3"/>
      <c r="Q53" s="458" t="s">
        <v>95</v>
      </c>
      <c r="R53" s="446"/>
      <c r="S53" s="446"/>
      <c r="T53" s="446"/>
      <c r="U53" s="3">
        <f>SUM(COUNTIF(R7:R50,"A."),COUNTIF(R7:R50,"B."),COUNTIF(R7:R50,"C."))</f>
        <v>0</v>
      </c>
      <c r="V53" s="6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ht="19.5" customHeight="1">
      <c r="A54" s="3"/>
      <c r="B54" s="3"/>
      <c r="C54" s="5"/>
      <c r="D54" s="3"/>
      <c r="E54" s="459" t="s">
        <v>1194</v>
      </c>
      <c r="F54" s="453"/>
      <c r="G54" s="453"/>
      <c r="H54" s="453"/>
      <c r="I54" s="66">
        <f>SUM(COUNTIF(F7:F50,"B."),COUNTIF(F7:F50,"C."))</f>
        <v>0</v>
      </c>
      <c r="J54" s="67"/>
      <c r="K54" s="459" t="s">
        <v>97</v>
      </c>
      <c r="L54" s="453"/>
      <c r="M54" s="453"/>
      <c r="N54" s="453"/>
      <c r="O54" s="66">
        <f>SUM(COUNTIF(L7:L50,"B."),COUNTIF(L7:L50,"C."))</f>
        <v>0</v>
      </c>
      <c r="P54" s="66"/>
      <c r="Q54" s="459" t="s">
        <v>97</v>
      </c>
      <c r="R54" s="453"/>
      <c r="S54" s="453"/>
      <c r="T54" s="453"/>
      <c r="U54" s="66">
        <f>SUM(COUNTIF(R7:R50,"B."),COUNTIF(R7:R50,"C."))</f>
        <v>0</v>
      </c>
      <c r="V54" s="68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ht="19.5" customHeight="1">
      <c r="A55" s="3"/>
      <c r="B55" s="3"/>
      <c r="C55" s="5"/>
      <c r="D55" s="5"/>
      <c r="E55" s="3"/>
      <c r="F55" s="9"/>
      <c r="G55" s="3"/>
      <c r="H55" s="3"/>
      <c r="I55" s="3"/>
      <c r="J55" s="3"/>
      <c r="K55" s="9"/>
      <c r="L55" s="5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ht="19.5" customHeight="1">
      <c r="A56" s="3"/>
      <c r="B56" s="3"/>
      <c r="C56" s="5"/>
      <c r="D56" s="5"/>
      <c r="E56" s="3"/>
      <c r="F56" s="9"/>
      <c r="G56" s="3"/>
      <c r="H56" s="3"/>
      <c r="I56" s="3"/>
      <c r="J56" s="3"/>
      <c r="K56" s="9"/>
      <c r="L56" s="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ht="19.5" customHeight="1">
      <c r="A57" s="3"/>
      <c r="B57" s="3"/>
      <c r="C57" s="5"/>
      <c r="D57" s="5"/>
      <c r="E57" s="3"/>
      <c r="F57" s="9"/>
      <c r="G57" s="3"/>
      <c r="H57" s="3"/>
      <c r="I57" s="3"/>
      <c r="J57" s="3"/>
      <c r="K57" s="9"/>
      <c r="L57" s="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ht="19.5" customHeight="1">
      <c r="A58" s="3"/>
      <c r="B58" s="3"/>
      <c r="C58" s="5"/>
      <c r="D58" s="5"/>
      <c r="E58" s="3"/>
      <c r="F58" s="9"/>
      <c r="G58" s="3"/>
      <c r="H58" s="3"/>
      <c r="I58" s="3"/>
      <c r="J58" s="3"/>
      <c r="K58" s="9"/>
      <c r="L58" s="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ht="19.5" customHeight="1">
      <c r="A59" s="3"/>
      <c r="B59" s="3"/>
      <c r="C59" s="5"/>
      <c r="D59" s="5"/>
      <c r="E59" s="3"/>
      <c r="F59" s="9"/>
      <c r="G59" s="3"/>
      <c r="H59" s="3"/>
      <c r="I59" s="3"/>
      <c r="J59" s="3"/>
      <c r="K59" s="9"/>
      <c r="L59" s="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ht="19.5" customHeight="1">
      <c r="A60" s="3"/>
      <c r="B60" s="3"/>
      <c r="C60" s="5"/>
      <c r="D60" s="5"/>
      <c r="E60" s="3"/>
      <c r="F60" s="9"/>
      <c r="G60" s="3"/>
      <c r="H60" s="3"/>
      <c r="I60" s="3"/>
      <c r="J60" s="3"/>
      <c r="K60" s="9"/>
      <c r="L60" s="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ht="19.5" customHeight="1">
      <c r="A61" s="3"/>
      <c r="B61" s="3"/>
      <c r="C61" s="5"/>
      <c r="D61" s="5"/>
      <c r="E61" s="3"/>
      <c r="F61" s="9"/>
      <c r="G61" s="3"/>
      <c r="H61" s="3"/>
      <c r="I61" s="3"/>
      <c r="J61" s="3"/>
      <c r="K61" s="9"/>
      <c r="L61" s="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ht="19.5" customHeight="1">
      <c r="A62" s="3"/>
      <c r="B62" s="3"/>
      <c r="C62" s="5"/>
      <c r="D62" s="5"/>
      <c r="E62" s="3"/>
      <c r="F62" s="9"/>
      <c r="G62" s="3"/>
      <c r="H62" s="3"/>
      <c r="I62" s="3"/>
      <c r="J62" s="3"/>
      <c r="K62" s="9"/>
      <c r="L62" s="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ht="19.5" customHeight="1">
      <c r="A63" s="3"/>
      <c r="B63" s="3"/>
      <c r="C63" s="3"/>
      <c r="D63" s="3"/>
      <c r="E63" s="3"/>
      <c r="F63" s="9"/>
      <c r="G63" s="3"/>
      <c r="H63" s="3"/>
      <c r="I63" s="3"/>
      <c r="J63" s="3"/>
      <c r="K63" s="9"/>
      <c r="L63" s="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ht="19.5" customHeight="1">
      <c r="A64" s="3"/>
      <c r="B64" s="3"/>
      <c r="C64" s="3"/>
      <c r="D64" s="3"/>
      <c r="E64" s="3"/>
      <c r="F64" s="9"/>
      <c r="G64" s="3"/>
      <c r="H64" s="3"/>
      <c r="I64" s="3"/>
      <c r="J64" s="3"/>
      <c r="K64" s="9"/>
      <c r="L64" s="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ht="19.5" customHeight="1">
      <c r="A65" s="3"/>
      <c r="B65" s="3"/>
      <c r="C65" s="3"/>
      <c r="D65" s="3"/>
      <c r="E65" s="3"/>
      <c r="F65" s="9"/>
      <c r="G65" s="3"/>
      <c r="H65" s="3"/>
      <c r="I65" s="3"/>
      <c r="J65" s="3"/>
      <c r="K65" s="9"/>
      <c r="L65" s="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ht="19.5" customHeight="1">
      <c r="A66" s="3"/>
      <c r="B66" s="3"/>
      <c r="C66" s="3"/>
      <c r="D66" s="3"/>
      <c r="E66" s="3"/>
      <c r="F66" s="9"/>
      <c r="G66" s="3"/>
      <c r="H66" s="3"/>
      <c r="I66" s="3"/>
      <c r="J66" s="3"/>
      <c r="K66" s="9"/>
      <c r="L66" s="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ht="19.5" customHeight="1">
      <c r="A67" s="3"/>
      <c r="B67" s="3"/>
      <c r="C67" s="3"/>
      <c r="D67" s="3"/>
      <c r="E67" s="3"/>
      <c r="F67" s="9"/>
      <c r="G67" s="3"/>
      <c r="H67" s="3"/>
      <c r="I67" s="3"/>
      <c r="J67" s="3"/>
      <c r="K67" s="9"/>
      <c r="L67" s="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ht="19.5" customHeight="1">
      <c r="A68" s="3"/>
      <c r="B68" s="3"/>
      <c r="C68" s="3"/>
      <c r="D68" s="3"/>
      <c r="E68" s="3"/>
      <c r="F68" s="9"/>
      <c r="G68" s="3"/>
      <c r="H68" s="3"/>
      <c r="I68" s="3"/>
      <c r="J68" s="3"/>
      <c r="K68" s="9"/>
      <c r="L68" s="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ht="19.5" customHeight="1">
      <c r="A69" s="3"/>
      <c r="B69" s="3"/>
      <c r="C69" s="3"/>
      <c r="D69" s="3"/>
      <c r="E69" s="3"/>
      <c r="F69" s="9"/>
      <c r="G69" s="3"/>
      <c r="H69" s="3"/>
      <c r="I69" s="3"/>
      <c r="J69" s="3"/>
      <c r="K69" s="9"/>
      <c r="L69" s="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ht="19.5" customHeight="1">
      <c r="A70" s="3"/>
      <c r="B70" s="3"/>
      <c r="C70" s="3"/>
      <c r="D70" s="3"/>
      <c r="E70" s="3"/>
      <c r="F70" s="9"/>
      <c r="G70" s="3"/>
      <c r="H70" s="3"/>
      <c r="I70" s="3"/>
      <c r="J70" s="3"/>
      <c r="K70" s="9"/>
      <c r="L70" s="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ht="19.5" customHeight="1">
      <c r="A71" s="3"/>
      <c r="B71" s="3"/>
      <c r="C71" s="3"/>
      <c r="D71" s="3"/>
      <c r="E71" s="3"/>
      <c r="F71" s="9"/>
      <c r="G71" s="3"/>
      <c r="H71" s="3"/>
      <c r="I71" s="3"/>
      <c r="J71" s="3"/>
      <c r="K71" s="9"/>
      <c r="L71" s="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ht="19.5" customHeight="1">
      <c r="A72" s="3"/>
      <c r="B72" s="3"/>
      <c r="C72" s="3"/>
      <c r="D72" s="3"/>
      <c r="E72" s="3"/>
      <c r="F72" s="9"/>
      <c r="G72" s="3"/>
      <c r="H72" s="3"/>
      <c r="I72" s="3"/>
      <c r="J72" s="3"/>
      <c r="K72" s="9"/>
      <c r="L72" s="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ht="19.5" customHeight="1">
      <c r="A73" s="3"/>
      <c r="B73" s="3"/>
      <c r="C73" s="3"/>
      <c r="D73" s="3"/>
      <c r="E73" s="3"/>
      <c r="F73" s="9"/>
      <c r="G73" s="3"/>
      <c r="H73" s="3"/>
      <c r="I73" s="3"/>
      <c r="J73" s="3"/>
      <c r="K73" s="9"/>
      <c r="L73" s="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ht="19.5" customHeight="1">
      <c r="A74" s="3"/>
      <c r="B74" s="3"/>
      <c r="C74" s="3"/>
      <c r="D74" s="3"/>
      <c r="E74" s="3"/>
      <c r="F74" s="9"/>
      <c r="G74" s="3"/>
      <c r="H74" s="3"/>
      <c r="I74" s="3"/>
      <c r="J74" s="3"/>
      <c r="K74" s="9"/>
      <c r="L74" s="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ht="19.5" customHeight="1">
      <c r="A75" s="3"/>
      <c r="B75" s="3"/>
      <c r="C75" s="3"/>
      <c r="D75" s="3"/>
      <c r="E75" s="3"/>
      <c r="F75" s="9"/>
      <c r="G75" s="3"/>
      <c r="H75" s="3"/>
      <c r="I75" s="3"/>
      <c r="J75" s="3"/>
      <c r="K75" s="9"/>
      <c r="L75" s="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ht="19.5" customHeight="1">
      <c r="A76" s="3"/>
      <c r="B76" s="3"/>
      <c r="C76" s="3"/>
      <c r="D76" s="3"/>
      <c r="E76" s="3"/>
      <c r="F76" s="9"/>
      <c r="G76" s="3"/>
      <c r="H76" s="3"/>
      <c r="I76" s="3"/>
      <c r="J76" s="3"/>
      <c r="K76" s="9"/>
      <c r="L76" s="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ht="19.5" customHeight="1">
      <c r="A77" s="3"/>
      <c r="B77" s="3"/>
      <c r="C77" s="3"/>
      <c r="D77" s="3"/>
      <c r="E77" s="3"/>
      <c r="F77" s="9"/>
      <c r="G77" s="3"/>
      <c r="H77" s="3"/>
      <c r="I77" s="3"/>
      <c r="J77" s="3"/>
      <c r="K77" s="9"/>
      <c r="L77" s="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ht="19.5" customHeight="1">
      <c r="A78" s="3"/>
      <c r="B78" s="3"/>
      <c r="C78" s="3"/>
      <c r="D78" s="3"/>
      <c r="E78" s="3"/>
      <c r="F78" s="9"/>
      <c r="G78" s="3"/>
      <c r="H78" s="3"/>
      <c r="I78" s="3"/>
      <c r="J78" s="3"/>
      <c r="K78" s="9"/>
      <c r="L78" s="5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ht="19.5" customHeight="1">
      <c r="A79" s="3"/>
      <c r="B79" s="3"/>
      <c r="C79" s="3"/>
      <c r="D79" s="3"/>
      <c r="E79" s="3"/>
      <c r="F79" s="9"/>
      <c r="G79" s="3"/>
      <c r="H79" s="3"/>
      <c r="I79" s="3"/>
      <c r="J79" s="3"/>
      <c r="K79" s="9"/>
      <c r="L79" s="5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ht="19.5" customHeight="1">
      <c r="A80" s="3"/>
      <c r="B80" s="3"/>
      <c r="C80" s="3"/>
      <c r="D80" s="3"/>
      <c r="E80" s="3"/>
      <c r="F80" s="9"/>
      <c r="G80" s="3"/>
      <c r="H80" s="3"/>
      <c r="I80" s="3"/>
      <c r="J80" s="3"/>
      <c r="K80" s="9"/>
      <c r="L80" s="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ht="19.5" customHeight="1">
      <c r="A81" s="3"/>
      <c r="B81" s="3"/>
      <c r="C81" s="3"/>
      <c r="D81" s="3"/>
      <c r="E81" s="3"/>
      <c r="F81" s="9"/>
      <c r="G81" s="3"/>
      <c r="H81" s="3"/>
      <c r="I81" s="3"/>
      <c r="J81" s="3"/>
      <c r="K81" s="9"/>
      <c r="L81" s="5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ht="19.5" customHeight="1">
      <c r="A82" s="3"/>
      <c r="B82" s="3"/>
      <c r="C82" s="3"/>
      <c r="D82" s="3"/>
      <c r="E82" s="3"/>
      <c r="F82" s="9"/>
      <c r="G82" s="3"/>
      <c r="H82" s="3"/>
      <c r="I82" s="3"/>
      <c r="J82" s="3"/>
      <c r="K82" s="9"/>
      <c r="L82" s="5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ht="19.5" customHeight="1">
      <c r="A83" s="3"/>
      <c r="B83" s="3"/>
      <c r="C83" s="3"/>
      <c r="D83" s="3"/>
      <c r="E83" s="3"/>
      <c r="F83" s="9"/>
      <c r="G83" s="3"/>
      <c r="H83" s="3"/>
      <c r="I83" s="3"/>
      <c r="J83" s="3"/>
      <c r="K83" s="9"/>
      <c r="L83" s="5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ht="19.5" customHeight="1">
      <c r="A84" s="3"/>
      <c r="B84" s="3"/>
      <c r="C84" s="3"/>
      <c r="D84" s="3"/>
      <c r="E84" s="3"/>
      <c r="F84" s="9"/>
      <c r="G84" s="3"/>
      <c r="H84" s="3"/>
      <c r="I84" s="3"/>
      <c r="J84" s="3"/>
      <c r="K84" s="9"/>
      <c r="L84" s="5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ht="19.5" customHeight="1">
      <c r="A85" s="3"/>
      <c r="B85" s="3"/>
      <c r="C85" s="3"/>
      <c r="D85" s="3"/>
      <c r="E85" s="3"/>
      <c r="F85" s="9"/>
      <c r="G85" s="3"/>
      <c r="H85" s="3"/>
      <c r="I85" s="3"/>
      <c r="J85" s="3"/>
      <c r="K85" s="9"/>
      <c r="L85" s="5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ht="19.5" customHeight="1">
      <c r="A86" s="3"/>
      <c r="B86" s="3"/>
      <c r="C86" s="3"/>
      <c r="D86" s="3"/>
      <c r="E86" s="3"/>
      <c r="F86" s="9"/>
      <c r="G86" s="3"/>
      <c r="H86" s="3"/>
      <c r="I86" s="3"/>
      <c r="J86" s="3"/>
      <c r="K86" s="9"/>
      <c r="L86" s="5"/>
      <c r="M86" s="3"/>
      <c r="N86" s="3"/>
      <c r="O86" s="3"/>
      <c r="P86" s="3"/>
      <c r="Q86" s="3"/>
      <c r="R86" s="3"/>
      <c r="S86" s="3"/>
      <c r="T86" s="3"/>
      <c r="U86" s="3"/>
      <c r="V86" s="3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1:39" ht="19.5" customHeight="1">
      <c r="A87" s="3"/>
      <c r="B87" s="3"/>
      <c r="C87" s="3"/>
      <c r="D87" s="3"/>
      <c r="E87" s="3"/>
      <c r="F87" s="9"/>
      <c r="G87" s="3"/>
      <c r="H87" s="3"/>
      <c r="I87" s="3"/>
      <c r="J87" s="3"/>
      <c r="K87" s="9"/>
      <c r="L87" s="5"/>
      <c r="M87" s="3"/>
      <c r="N87" s="3"/>
      <c r="O87" s="3"/>
      <c r="P87" s="3"/>
      <c r="Q87" s="3"/>
      <c r="R87" s="3"/>
      <c r="S87" s="3"/>
      <c r="T87" s="3"/>
      <c r="U87" s="3"/>
      <c r="V87" s="3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1:39" ht="19.5" customHeight="1">
      <c r="A88" s="3"/>
      <c r="B88" s="3"/>
      <c r="C88" s="3"/>
      <c r="D88" s="3"/>
      <c r="E88" s="3"/>
      <c r="F88" s="9"/>
      <c r="G88" s="3"/>
      <c r="H88" s="3"/>
      <c r="I88" s="3"/>
      <c r="J88" s="3"/>
      <c r="K88" s="9"/>
      <c r="L88" s="5"/>
      <c r="M88" s="3"/>
      <c r="N88" s="3"/>
      <c r="O88" s="3"/>
      <c r="P88" s="3"/>
      <c r="Q88" s="3"/>
      <c r="R88" s="3"/>
      <c r="S88" s="3"/>
      <c r="T88" s="3"/>
      <c r="U88" s="3"/>
      <c r="V88" s="3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1:39" ht="19.5" customHeight="1">
      <c r="A89" s="3"/>
      <c r="B89" s="3"/>
      <c r="C89" s="3"/>
      <c r="D89" s="3"/>
      <c r="E89" s="3"/>
      <c r="F89" s="9"/>
      <c r="G89" s="3"/>
      <c r="H89" s="3"/>
      <c r="I89" s="3"/>
      <c r="J89" s="3"/>
      <c r="K89" s="9"/>
      <c r="L89" s="5"/>
      <c r="M89" s="3"/>
      <c r="N89" s="3"/>
      <c r="O89" s="3"/>
      <c r="P89" s="3"/>
      <c r="Q89" s="3"/>
      <c r="R89" s="3"/>
      <c r="S89" s="3"/>
      <c r="T89" s="3"/>
      <c r="U89" s="3"/>
      <c r="V89" s="3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1:39" ht="19.5" customHeight="1">
      <c r="A90" s="3"/>
      <c r="B90" s="3"/>
      <c r="C90" s="3"/>
      <c r="D90" s="3"/>
      <c r="E90" s="3"/>
      <c r="F90" s="9"/>
      <c r="G90" s="3"/>
      <c r="H90" s="3"/>
      <c r="I90" s="3"/>
      <c r="J90" s="3"/>
      <c r="K90" s="9"/>
      <c r="L90" s="5"/>
      <c r="M90" s="3"/>
      <c r="N90" s="3"/>
      <c r="O90" s="3"/>
      <c r="P90" s="3"/>
      <c r="Q90" s="3"/>
      <c r="R90" s="3"/>
      <c r="S90" s="3"/>
      <c r="T90" s="3"/>
      <c r="U90" s="3"/>
      <c r="V90" s="3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1:39" ht="19.5" customHeight="1">
      <c r="A91" s="3"/>
      <c r="B91" s="3"/>
      <c r="C91" s="3"/>
      <c r="D91" s="3"/>
      <c r="E91" s="3"/>
      <c r="F91" s="9"/>
      <c r="G91" s="3"/>
      <c r="H91" s="3"/>
      <c r="I91" s="3"/>
      <c r="J91" s="3"/>
      <c r="K91" s="9"/>
      <c r="L91" s="5"/>
      <c r="M91" s="3"/>
      <c r="N91" s="3"/>
      <c r="O91" s="3"/>
      <c r="P91" s="3"/>
      <c r="Q91" s="3"/>
      <c r="R91" s="3"/>
      <c r="S91" s="3"/>
      <c r="T91" s="3"/>
      <c r="U91" s="3"/>
      <c r="V91" s="3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1:39" ht="19.5" customHeight="1">
      <c r="A92" s="3"/>
      <c r="B92" s="3"/>
      <c r="C92" s="3"/>
      <c r="D92" s="3"/>
      <c r="E92" s="3"/>
      <c r="F92" s="9"/>
      <c r="G92" s="3"/>
      <c r="H92" s="3"/>
      <c r="I92" s="3"/>
      <c r="J92" s="3"/>
      <c r="K92" s="9"/>
      <c r="L92" s="5"/>
      <c r="M92" s="3"/>
      <c r="N92" s="3"/>
      <c r="O92" s="3"/>
      <c r="P92" s="3"/>
      <c r="Q92" s="3"/>
      <c r="R92" s="3"/>
      <c r="S92" s="3"/>
      <c r="T92" s="3"/>
      <c r="U92" s="3"/>
      <c r="V92" s="3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1:39" ht="19.5" customHeight="1">
      <c r="A93" s="3"/>
      <c r="B93" s="3"/>
      <c r="C93" s="3"/>
      <c r="D93" s="3"/>
      <c r="E93" s="3"/>
      <c r="F93" s="9"/>
      <c r="G93" s="3"/>
      <c r="H93" s="3"/>
      <c r="I93" s="3"/>
      <c r="J93" s="3"/>
      <c r="K93" s="9"/>
      <c r="L93" s="5"/>
      <c r="M93" s="3"/>
      <c r="N93" s="3"/>
      <c r="O93" s="3"/>
      <c r="P93" s="3"/>
      <c r="Q93" s="3"/>
      <c r="R93" s="3"/>
      <c r="S93" s="3"/>
      <c r="T93" s="3"/>
      <c r="U93" s="3"/>
      <c r="V93" s="3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1:39" ht="19.5" customHeight="1">
      <c r="A94" s="3"/>
      <c r="B94" s="3"/>
      <c r="C94" s="3"/>
      <c r="D94" s="3"/>
      <c r="E94" s="3"/>
      <c r="F94" s="9"/>
      <c r="G94" s="3"/>
      <c r="H94" s="3"/>
      <c r="I94" s="3"/>
      <c r="J94" s="3"/>
      <c r="K94" s="9"/>
      <c r="L94" s="5"/>
      <c r="M94" s="3"/>
      <c r="N94" s="3"/>
      <c r="O94" s="3"/>
      <c r="P94" s="3"/>
      <c r="Q94" s="3"/>
      <c r="R94" s="3"/>
      <c r="S94" s="3"/>
      <c r="T94" s="3"/>
      <c r="U94" s="3"/>
      <c r="V94" s="3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1:39" ht="19.5" customHeight="1">
      <c r="A95" s="3"/>
      <c r="B95" s="3"/>
      <c r="C95" s="3"/>
      <c r="D95" s="3"/>
      <c r="E95" s="3"/>
      <c r="F95" s="9"/>
      <c r="G95" s="3"/>
      <c r="H95" s="3"/>
      <c r="I95" s="3"/>
      <c r="J95" s="3"/>
      <c r="K95" s="9"/>
      <c r="L95" s="5"/>
      <c r="M95" s="3"/>
      <c r="N95" s="3"/>
      <c r="O95" s="3"/>
      <c r="P95" s="3"/>
      <c r="Q95" s="3"/>
      <c r="R95" s="3"/>
      <c r="S95" s="3"/>
      <c r="T95" s="3"/>
      <c r="U95" s="3"/>
      <c r="V95" s="3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1:39" ht="19.5" customHeight="1">
      <c r="A96" s="3"/>
      <c r="B96" s="3"/>
      <c r="C96" s="3"/>
      <c r="D96" s="3"/>
      <c r="E96" s="3"/>
      <c r="F96" s="9"/>
      <c r="G96" s="3"/>
      <c r="H96" s="3"/>
      <c r="I96" s="3"/>
      <c r="J96" s="3"/>
      <c r="K96" s="9"/>
      <c r="L96" s="5"/>
      <c r="M96" s="3"/>
      <c r="N96" s="3"/>
      <c r="O96" s="3"/>
      <c r="P96" s="3"/>
      <c r="Q96" s="3"/>
      <c r="R96" s="3"/>
      <c r="S96" s="3"/>
      <c r="T96" s="161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1:39" ht="19.5" customHeight="1">
      <c r="A97" s="3"/>
      <c r="B97" s="3"/>
      <c r="C97" s="3"/>
      <c r="D97" s="3"/>
      <c r="E97" s="3"/>
      <c r="F97" s="9"/>
      <c r="G97" s="3"/>
      <c r="H97" s="3"/>
      <c r="I97" s="3"/>
      <c r="J97" s="3"/>
      <c r="K97" s="9"/>
      <c r="L97" s="5"/>
      <c r="M97" s="3"/>
      <c r="N97" s="3"/>
      <c r="O97" s="3"/>
      <c r="P97" s="3"/>
      <c r="Q97" s="3"/>
      <c r="R97" s="3"/>
      <c r="S97" s="3"/>
      <c r="T97" s="161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1:39" ht="19.5" customHeight="1">
      <c r="A98" s="3"/>
      <c r="B98" s="3"/>
      <c r="C98" s="3"/>
      <c r="D98" s="3"/>
      <c r="E98" s="3"/>
      <c r="F98" s="9"/>
      <c r="G98" s="3"/>
      <c r="H98" s="3"/>
      <c r="I98" s="3"/>
      <c r="J98" s="3"/>
      <c r="K98" s="9"/>
      <c r="L98" s="5"/>
      <c r="M98" s="3"/>
      <c r="N98" s="3"/>
      <c r="O98" s="3"/>
      <c r="P98" s="3"/>
      <c r="Q98" s="3"/>
      <c r="R98" s="3"/>
      <c r="S98" s="3"/>
      <c r="T98" s="161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1:39" ht="19.5" customHeight="1">
      <c r="A99" s="3"/>
      <c r="B99" s="3"/>
      <c r="C99" s="3"/>
      <c r="D99" s="3"/>
      <c r="E99" s="3"/>
      <c r="F99" s="9"/>
      <c r="G99" s="3"/>
      <c r="H99" s="3"/>
      <c r="I99" s="3"/>
      <c r="J99" s="3"/>
      <c r="K99" s="9"/>
      <c r="L99" s="5"/>
      <c r="M99" s="3"/>
      <c r="N99" s="3"/>
      <c r="O99" s="3"/>
      <c r="P99" s="3"/>
      <c r="Q99" s="3"/>
      <c r="R99" s="3"/>
      <c r="S99" s="3"/>
      <c r="T99" s="161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1:39" ht="19.5" customHeight="1">
      <c r="A100" s="3"/>
      <c r="B100" s="3"/>
      <c r="C100" s="3"/>
      <c r="D100" s="3"/>
      <c r="E100" s="3"/>
      <c r="F100" s="9"/>
      <c r="G100" s="3"/>
      <c r="H100" s="3"/>
      <c r="I100" s="3"/>
      <c r="J100" s="3"/>
      <c r="K100" s="9"/>
      <c r="L100" s="5"/>
      <c r="M100" s="3"/>
      <c r="N100" s="3"/>
      <c r="O100" s="3"/>
      <c r="P100" s="3"/>
      <c r="Q100" s="3"/>
      <c r="R100" s="3"/>
      <c r="S100" s="3"/>
      <c r="T100" s="161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1:39" ht="19.5" customHeight="1">
      <c r="A101" s="3"/>
      <c r="B101" s="3"/>
      <c r="C101" s="3"/>
      <c r="D101" s="3"/>
      <c r="E101" s="3"/>
      <c r="F101" s="9"/>
      <c r="G101" s="3"/>
      <c r="H101" s="3"/>
      <c r="I101" s="3"/>
      <c r="J101" s="3"/>
      <c r="K101" s="9"/>
      <c r="L101" s="5"/>
      <c r="M101" s="3"/>
      <c r="N101" s="3"/>
      <c r="O101" s="3"/>
      <c r="P101" s="3"/>
      <c r="Q101" s="3"/>
      <c r="R101" s="3"/>
      <c r="S101" s="3"/>
      <c r="T101" s="161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1:39" ht="19.5" customHeight="1">
      <c r="A102" s="3"/>
      <c r="B102" s="3"/>
      <c r="C102" s="3"/>
      <c r="D102" s="3"/>
      <c r="E102" s="3"/>
      <c r="F102" s="9"/>
      <c r="G102" s="3"/>
      <c r="H102" s="3"/>
      <c r="I102" s="3"/>
      <c r="J102" s="3"/>
      <c r="K102" s="9"/>
      <c r="L102" s="5"/>
      <c r="M102" s="3"/>
      <c r="N102" s="3"/>
      <c r="O102" s="3"/>
      <c r="P102" s="3"/>
      <c r="Q102" s="3"/>
      <c r="R102" s="3"/>
      <c r="S102" s="3"/>
      <c r="T102" s="161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1:39" ht="19.5" customHeight="1">
      <c r="A103" s="3"/>
      <c r="B103" s="3"/>
      <c r="C103" s="3"/>
      <c r="D103" s="3"/>
      <c r="E103" s="3"/>
      <c r="F103" s="9"/>
      <c r="G103" s="3"/>
      <c r="H103" s="3"/>
      <c r="I103" s="3"/>
      <c r="J103" s="3"/>
      <c r="K103" s="9"/>
      <c r="L103" s="5"/>
      <c r="M103" s="3"/>
      <c r="N103" s="3"/>
      <c r="O103" s="3"/>
      <c r="P103" s="3"/>
      <c r="Q103" s="3"/>
      <c r="R103" s="3"/>
      <c r="S103" s="3"/>
      <c r="T103" s="161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1:39" ht="19.5" customHeight="1">
      <c r="A104" s="3"/>
      <c r="B104" s="3"/>
      <c r="C104" s="3"/>
      <c r="D104" s="3"/>
      <c r="E104" s="3"/>
      <c r="F104" s="9"/>
      <c r="G104" s="3"/>
      <c r="H104" s="3"/>
      <c r="I104" s="3"/>
      <c r="J104" s="3"/>
      <c r="K104" s="9"/>
      <c r="L104" s="5"/>
      <c r="M104" s="3"/>
      <c r="N104" s="3"/>
      <c r="O104" s="3"/>
      <c r="P104" s="3"/>
      <c r="Q104" s="3"/>
      <c r="R104" s="3"/>
      <c r="S104" s="3"/>
      <c r="T104" s="161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1:39" ht="19.5" customHeight="1">
      <c r="A105" s="3"/>
      <c r="B105" s="3"/>
      <c r="C105" s="3"/>
      <c r="D105" s="3"/>
      <c r="E105" s="3"/>
      <c r="F105" s="9"/>
      <c r="G105" s="3"/>
      <c r="H105" s="3"/>
      <c r="I105" s="3"/>
      <c r="J105" s="3"/>
      <c r="K105" s="9"/>
      <c r="L105" s="5"/>
      <c r="M105" s="3"/>
      <c r="N105" s="3"/>
      <c r="O105" s="3"/>
      <c r="P105" s="3"/>
      <c r="Q105" s="3"/>
      <c r="R105" s="3"/>
      <c r="S105" s="3"/>
      <c r="T105" s="161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1:39" ht="19.5" customHeight="1">
      <c r="A106" s="3"/>
      <c r="B106" s="3"/>
      <c r="C106" s="3"/>
      <c r="D106" s="3"/>
      <c r="E106" s="3"/>
      <c r="F106" s="9"/>
      <c r="G106" s="3"/>
      <c r="H106" s="3"/>
      <c r="I106" s="3"/>
      <c r="J106" s="3"/>
      <c r="K106" s="9"/>
      <c r="L106" s="5"/>
      <c r="M106" s="3"/>
      <c r="N106" s="3"/>
      <c r="O106" s="3"/>
      <c r="P106" s="3"/>
      <c r="Q106" s="3"/>
      <c r="R106" s="3"/>
      <c r="S106" s="3"/>
      <c r="T106" s="161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1:39" ht="19.5" customHeight="1">
      <c r="A107" s="3"/>
      <c r="B107" s="3"/>
      <c r="C107" s="3"/>
      <c r="D107" s="3"/>
      <c r="E107" s="3"/>
      <c r="F107" s="9"/>
      <c r="G107" s="3"/>
      <c r="H107" s="3"/>
      <c r="I107" s="3"/>
      <c r="J107" s="3"/>
      <c r="K107" s="9"/>
      <c r="L107" s="5"/>
      <c r="M107" s="3"/>
      <c r="N107" s="3"/>
      <c r="O107" s="3"/>
      <c r="P107" s="3"/>
      <c r="Q107" s="3"/>
      <c r="R107" s="3"/>
      <c r="S107" s="3"/>
      <c r="T107" s="161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1:39" ht="19.5" customHeight="1">
      <c r="A108" s="3"/>
      <c r="B108" s="3"/>
      <c r="C108" s="3"/>
      <c r="D108" s="3"/>
      <c r="E108" s="3"/>
      <c r="F108" s="9"/>
      <c r="G108" s="3"/>
      <c r="H108" s="3"/>
      <c r="I108" s="3"/>
      <c r="J108" s="3"/>
      <c r="K108" s="9"/>
      <c r="L108" s="5"/>
      <c r="M108" s="3"/>
      <c r="N108" s="3"/>
      <c r="O108" s="3"/>
      <c r="P108" s="3"/>
      <c r="Q108" s="3"/>
      <c r="R108" s="3"/>
      <c r="S108" s="3"/>
      <c r="T108" s="161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1:39" ht="19.5" customHeight="1">
      <c r="A109" s="3"/>
      <c r="B109" s="3"/>
      <c r="C109" s="3"/>
      <c r="D109" s="3"/>
      <c r="E109" s="3"/>
      <c r="F109" s="9"/>
      <c r="G109" s="3"/>
      <c r="H109" s="3"/>
      <c r="I109" s="3"/>
      <c r="J109" s="3"/>
      <c r="K109" s="9"/>
      <c r="L109" s="5"/>
      <c r="M109" s="3"/>
      <c r="N109" s="3"/>
      <c r="O109" s="3"/>
      <c r="P109" s="3"/>
      <c r="Q109" s="3"/>
      <c r="R109" s="3"/>
      <c r="S109" s="3"/>
      <c r="T109" s="161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1:39" ht="19.5" customHeight="1">
      <c r="A110" s="3"/>
      <c r="B110" s="3"/>
      <c r="C110" s="3"/>
      <c r="D110" s="3"/>
      <c r="E110" s="3"/>
      <c r="F110" s="9"/>
      <c r="G110" s="3"/>
      <c r="H110" s="3"/>
      <c r="I110" s="3"/>
      <c r="J110" s="3"/>
      <c r="K110" s="9"/>
      <c r="L110" s="5"/>
      <c r="M110" s="3"/>
      <c r="N110" s="3"/>
      <c r="O110" s="3"/>
      <c r="P110" s="3"/>
      <c r="Q110" s="3"/>
      <c r="R110" s="3"/>
      <c r="S110" s="3"/>
      <c r="T110" s="161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1:39" ht="19.5" customHeight="1">
      <c r="A111" s="3"/>
      <c r="B111" s="3"/>
      <c r="C111" s="3"/>
      <c r="D111" s="3"/>
      <c r="E111" s="3"/>
      <c r="F111" s="9"/>
      <c r="G111" s="3"/>
      <c r="H111" s="3"/>
      <c r="I111" s="3"/>
      <c r="J111" s="3"/>
      <c r="K111" s="9"/>
      <c r="L111" s="5"/>
      <c r="M111" s="3"/>
      <c r="N111" s="3"/>
      <c r="O111" s="3"/>
      <c r="P111" s="3"/>
      <c r="Q111" s="3"/>
      <c r="R111" s="3"/>
      <c r="S111" s="3"/>
      <c r="T111" s="161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1:39" ht="19.5" customHeight="1">
      <c r="A112" s="3"/>
      <c r="B112" s="3"/>
      <c r="C112" s="3"/>
      <c r="D112" s="3"/>
      <c r="E112" s="3"/>
      <c r="F112" s="9"/>
      <c r="G112" s="3"/>
      <c r="H112" s="3"/>
      <c r="I112" s="3"/>
      <c r="J112" s="3"/>
      <c r="K112" s="9"/>
      <c r="L112" s="5"/>
      <c r="M112" s="3"/>
      <c r="N112" s="3"/>
      <c r="O112" s="3"/>
      <c r="P112" s="3"/>
      <c r="Q112" s="3"/>
      <c r="R112" s="3"/>
      <c r="S112" s="3"/>
      <c r="T112" s="161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:39" ht="19.5" customHeight="1">
      <c r="A113" s="3"/>
      <c r="B113" s="3"/>
      <c r="C113" s="3"/>
      <c r="D113" s="3"/>
      <c r="E113" s="3"/>
      <c r="F113" s="9"/>
      <c r="G113" s="3"/>
      <c r="H113" s="3"/>
      <c r="I113" s="3"/>
      <c r="J113" s="3"/>
      <c r="K113" s="9"/>
      <c r="L113" s="5"/>
      <c r="M113" s="3"/>
      <c r="N113" s="3"/>
      <c r="O113" s="3"/>
      <c r="P113" s="3"/>
      <c r="Q113" s="3"/>
      <c r="R113" s="3"/>
      <c r="S113" s="3"/>
      <c r="T113" s="161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:39" ht="19.5" customHeight="1">
      <c r="A114" s="3"/>
      <c r="B114" s="3"/>
      <c r="C114" s="3"/>
      <c r="D114" s="3"/>
      <c r="E114" s="3"/>
      <c r="F114" s="9"/>
      <c r="G114" s="3"/>
      <c r="H114" s="3"/>
      <c r="I114" s="3"/>
      <c r="J114" s="3"/>
      <c r="K114" s="9"/>
      <c r="L114" s="5"/>
      <c r="M114" s="3"/>
      <c r="N114" s="3"/>
      <c r="O114" s="3"/>
      <c r="P114" s="3"/>
      <c r="Q114" s="3"/>
      <c r="R114" s="3"/>
      <c r="S114" s="3"/>
      <c r="T114" s="161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:39" ht="19.5" customHeight="1">
      <c r="A115" s="3"/>
      <c r="B115" s="3"/>
      <c r="C115" s="3"/>
      <c r="D115" s="3"/>
      <c r="E115" s="3"/>
      <c r="F115" s="9"/>
      <c r="G115" s="3"/>
      <c r="H115" s="3"/>
      <c r="I115" s="3"/>
      <c r="J115" s="3"/>
      <c r="K115" s="9"/>
      <c r="L115" s="5"/>
      <c r="M115" s="3"/>
      <c r="N115" s="3"/>
      <c r="O115" s="3"/>
      <c r="P115" s="3"/>
      <c r="Q115" s="3"/>
      <c r="R115" s="3"/>
      <c r="S115" s="3"/>
      <c r="T115" s="161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:39" ht="19.5" customHeight="1">
      <c r="A116" s="3"/>
      <c r="B116" s="3"/>
      <c r="C116" s="3"/>
      <c r="D116" s="3"/>
      <c r="E116" s="3"/>
      <c r="F116" s="9"/>
      <c r="G116" s="3"/>
      <c r="H116" s="3"/>
      <c r="I116" s="3"/>
      <c r="J116" s="3"/>
      <c r="K116" s="9"/>
      <c r="L116" s="5"/>
      <c r="M116" s="3"/>
      <c r="N116" s="3"/>
      <c r="O116" s="3"/>
      <c r="P116" s="3"/>
      <c r="Q116" s="3"/>
      <c r="R116" s="3"/>
      <c r="S116" s="3"/>
      <c r="T116" s="161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:39" ht="19.5" customHeight="1">
      <c r="A117" s="3"/>
      <c r="B117" s="3"/>
      <c r="C117" s="3"/>
      <c r="D117" s="3"/>
      <c r="E117" s="3"/>
      <c r="F117" s="9"/>
      <c r="G117" s="3"/>
      <c r="H117" s="3"/>
      <c r="I117" s="3"/>
      <c r="J117" s="3"/>
      <c r="K117" s="9"/>
      <c r="L117" s="5"/>
      <c r="M117" s="3"/>
      <c r="N117" s="3"/>
      <c r="O117" s="3"/>
      <c r="P117" s="3"/>
      <c r="Q117" s="3"/>
      <c r="R117" s="3"/>
      <c r="S117" s="3"/>
      <c r="T117" s="161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:39" ht="19.5" customHeight="1">
      <c r="A118" s="3"/>
      <c r="B118" s="3"/>
      <c r="C118" s="3"/>
      <c r="D118" s="3"/>
      <c r="E118" s="3"/>
      <c r="F118" s="9"/>
      <c r="G118" s="3"/>
      <c r="H118" s="3"/>
      <c r="I118" s="3"/>
      <c r="J118" s="3"/>
      <c r="K118" s="9"/>
      <c r="L118" s="5"/>
      <c r="M118" s="3"/>
      <c r="N118" s="3"/>
      <c r="O118" s="3"/>
      <c r="P118" s="3"/>
      <c r="Q118" s="3"/>
      <c r="R118" s="3"/>
      <c r="S118" s="3"/>
      <c r="T118" s="161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:39" ht="19.5" customHeight="1">
      <c r="A119" s="3"/>
      <c r="B119" s="3"/>
      <c r="C119" s="3"/>
      <c r="D119" s="3"/>
      <c r="E119" s="3"/>
      <c r="F119" s="9"/>
      <c r="G119" s="3"/>
      <c r="H119" s="3"/>
      <c r="I119" s="3"/>
      <c r="J119" s="3"/>
      <c r="K119" s="9"/>
      <c r="L119" s="5"/>
      <c r="M119" s="3"/>
      <c r="N119" s="3"/>
      <c r="O119" s="3"/>
      <c r="P119" s="3"/>
      <c r="Q119" s="3"/>
      <c r="R119" s="3"/>
      <c r="S119" s="3"/>
      <c r="T119" s="161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:39" ht="19.5" customHeight="1">
      <c r="A120" s="3"/>
      <c r="B120" s="3"/>
      <c r="C120" s="3"/>
      <c r="D120" s="3"/>
      <c r="E120" s="3"/>
      <c r="F120" s="9"/>
      <c r="G120" s="3"/>
      <c r="H120" s="3"/>
      <c r="I120" s="3"/>
      <c r="J120" s="3"/>
      <c r="K120" s="9"/>
      <c r="L120" s="5"/>
      <c r="M120" s="3"/>
      <c r="N120" s="3"/>
      <c r="O120" s="3"/>
      <c r="P120" s="3"/>
      <c r="Q120" s="3"/>
      <c r="R120" s="3"/>
      <c r="S120" s="3"/>
      <c r="T120" s="161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:39" ht="19.5" customHeight="1">
      <c r="A121" s="3"/>
      <c r="B121" s="3"/>
      <c r="C121" s="3"/>
      <c r="D121" s="3"/>
      <c r="E121" s="3"/>
      <c r="F121" s="9"/>
      <c r="G121" s="3"/>
      <c r="H121" s="3"/>
      <c r="I121" s="3"/>
      <c r="J121" s="3"/>
      <c r="K121" s="9"/>
      <c r="L121" s="5"/>
      <c r="M121" s="3"/>
      <c r="N121" s="3"/>
      <c r="O121" s="3"/>
      <c r="P121" s="3"/>
      <c r="Q121" s="3"/>
      <c r="R121" s="3"/>
      <c r="S121" s="3"/>
      <c r="T121" s="161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:39" ht="19.5" customHeight="1">
      <c r="A122" s="3"/>
      <c r="B122" s="3"/>
      <c r="C122" s="3"/>
      <c r="D122" s="3"/>
      <c r="E122" s="3"/>
      <c r="F122" s="9"/>
      <c r="G122" s="3"/>
      <c r="H122" s="3"/>
      <c r="I122" s="3"/>
      <c r="J122" s="3"/>
      <c r="K122" s="9"/>
      <c r="L122" s="5"/>
      <c r="M122" s="3"/>
      <c r="N122" s="3"/>
      <c r="O122" s="3"/>
      <c r="P122" s="3"/>
      <c r="Q122" s="3"/>
      <c r="R122" s="3"/>
      <c r="S122" s="3"/>
      <c r="T122" s="161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:39" ht="19.5" customHeight="1">
      <c r="A123" s="3"/>
      <c r="B123" s="3"/>
      <c r="C123" s="3"/>
      <c r="D123" s="3"/>
      <c r="E123" s="3"/>
      <c r="F123" s="9"/>
      <c r="G123" s="3"/>
      <c r="H123" s="3"/>
      <c r="I123" s="3"/>
      <c r="J123" s="3"/>
      <c r="K123" s="9"/>
      <c r="L123" s="5"/>
      <c r="M123" s="3"/>
      <c r="N123" s="3"/>
      <c r="O123" s="3"/>
      <c r="P123" s="3"/>
      <c r="Q123" s="3"/>
      <c r="R123" s="3"/>
      <c r="S123" s="3"/>
      <c r="T123" s="161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:39" ht="19.5" customHeight="1">
      <c r="A124" s="3"/>
      <c r="B124" s="3"/>
      <c r="C124" s="3"/>
      <c r="D124" s="3"/>
      <c r="E124" s="3"/>
      <c r="F124" s="9"/>
      <c r="G124" s="3"/>
      <c r="H124" s="3"/>
      <c r="I124" s="3"/>
      <c r="J124" s="3"/>
      <c r="K124" s="9"/>
      <c r="L124" s="5"/>
      <c r="M124" s="3"/>
      <c r="N124" s="3"/>
      <c r="O124" s="3"/>
      <c r="P124" s="3"/>
      <c r="Q124" s="3"/>
      <c r="R124" s="3"/>
      <c r="S124" s="3"/>
      <c r="T124" s="161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:39" ht="19.5" customHeight="1">
      <c r="A125" s="3"/>
      <c r="B125" s="3"/>
      <c r="C125" s="3"/>
      <c r="D125" s="3"/>
      <c r="E125" s="3"/>
      <c r="F125" s="9"/>
      <c r="G125" s="3"/>
      <c r="H125" s="3"/>
      <c r="I125" s="3"/>
      <c r="J125" s="3"/>
      <c r="K125" s="9"/>
      <c r="L125" s="5"/>
      <c r="M125" s="3"/>
      <c r="N125" s="3"/>
      <c r="O125" s="3"/>
      <c r="P125" s="3"/>
      <c r="Q125" s="3"/>
      <c r="R125" s="3"/>
      <c r="S125" s="3"/>
      <c r="T125" s="161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:39" ht="19.5" customHeight="1">
      <c r="A126" s="3"/>
      <c r="B126" s="3"/>
      <c r="C126" s="3"/>
      <c r="D126" s="3"/>
      <c r="E126" s="3"/>
      <c r="F126" s="9"/>
      <c r="G126" s="3"/>
      <c r="H126" s="3"/>
      <c r="I126" s="3"/>
      <c r="J126" s="3"/>
      <c r="K126" s="9"/>
      <c r="L126" s="5"/>
      <c r="M126" s="3"/>
      <c r="N126" s="3"/>
      <c r="O126" s="3"/>
      <c r="P126" s="3"/>
      <c r="Q126" s="3"/>
      <c r="R126" s="3"/>
      <c r="S126" s="3"/>
      <c r="T126" s="161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:39" ht="19.5" customHeight="1">
      <c r="A127" s="3"/>
      <c r="B127" s="3"/>
      <c r="C127" s="3"/>
      <c r="D127" s="3"/>
      <c r="E127" s="3"/>
      <c r="F127" s="9"/>
      <c r="G127" s="3"/>
      <c r="H127" s="3"/>
      <c r="I127" s="3"/>
      <c r="J127" s="3"/>
      <c r="K127" s="9"/>
      <c r="L127" s="5"/>
      <c r="M127" s="3"/>
      <c r="N127" s="3"/>
      <c r="O127" s="3"/>
      <c r="P127" s="3"/>
      <c r="Q127" s="3"/>
      <c r="R127" s="3"/>
      <c r="S127" s="3"/>
      <c r="T127" s="161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:39" ht="19.5" customHeight="1">
      <c r="A128" s="3"/>
      <c r="B128" s="3"/>
      <c r="C128" s="3"/>
      <c r="D128" s="3"/>
      <c r="E128" s="3"/>
      <c r="F128" s="9"/>
      <c r="G128" s="3"/>
      <c r="H128" s="3"/>
      <c r="I128" s="3"/>
      <c r="J128" s="3"/>
      <c r="K128" s="9"/>
      <c r="L128" s="5"/>
      <c r="M128" s="3"/>
      <c r="N128" s="3"/>
      <c r="O128" s="3"/>
      <c r="P128" s="3"/>
      <c r="Q128" s="3"/>
      <c r="R128" s="3"/>
      <c r="S128" s="3"/>
      <c r="T128" s="161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1:39" ht="19.5" customHeight="1">
      <c r="A129" s="3"/>
      <c r="B129" s="3"/>
      <c r="C129" s="3"/>
      <c r="D129" s="3"/>
      <c r="E129" s="3"/>
      <c r="F129" s="9"/>
      <c r="G129" s="3"/>
      <c r="H129" s="3"/>
      <c r="I129" s="3"/>
      <c r="J129" s="3"/>
      <c r="K129" s="9"/>
      <c r="L129" s="5"/>
      <c r="M129" s="3"/>
      <c r="N129" s="3"/>
      <c r="O129" s="3"/>
      <c r="P129" s="3"/>
      <c r="Q129" s="3"/>
      <c r="R129" s="3"/>
      <c r="S129" s="3"/>
      <c r="T129" s="161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1:39" ht="19.5" customHeight="1">
      <c r="A130" s="3"/>
      <c r="B130" s="3"/>
      <c r="C130" s="3"/>
      <c r="D130" s="3"/>
      <c r="E130" s="3"/>
      <c r="F130" s="9"/>
      <c r="G130" s="3"/>
      <c r="H130" s="3"/>
      <c r="I130" s="3"/>
      <c r="J130" s="3"/>
      <c r="K130" s="9"/>
      <c r="L130" s="5"/>
      <c r="M130" s="3"/>
      <c r="N130" s="3"/>
      <c r="O130" s="3"/>
      <c r="P130" s="3"/>
      <c r="Q130" s="3"/>
      <c r="R130" s="3"/>
      <c r="S130" s="3"/>
      <c r="T130" s="161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</row>
    <row r="131" spans="1:39" ht="19.5" customHeight="1">
      <c r="A131" s="3"/>
      <c r="B131" s="3"/>
      <c r="C131" s="3"/>
      <c r="D131" s="3"/>
      <c r="E131" s="3"/>
      <c r="F131" s="9"/>
      <c r="G131" s="3"/>
      <c r="H131" s="3"/>
      <c r="I131" s="3"/>
      <c r="J131" s="3"/>
      <c r="K131" s="9"/>
      <c r="L131" s="5"/>
      <c r="M131" s="3"/>
      <c r="N131" s="3"/>
      <c r="O131" s="3"/>
      <c r="P131" s="3"/>
      <c r="Q131" s="3"/>
      <c r="R131" s="3"/>
      <c r="S131" s="3"/>
      <c r="T131" s="161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1:39" ht="19.5" customHeight="1">
      <c r="A132" s="3"/>
      <c r="B132" s="3"/>
      <c r="C132" s="3"/>
      <c r="D132" s="3"/>
      <c r="E132" s="3"/>
      <c r="F132" s="9"/>
      <c r="G132" s="3"/>
      <c r="H132" s="3"/>
      <c r="I132" s="3"/>
      <c r="J132" s="3"/>
      <c r="K132" s="9"/>
      <c r="L132" s="5"/>
      <c r="M132" s="3"/>
      <c r="N132" s="3"/>
      <c r="O132" s="3"/>
      <c r="P132" s="3"/>
      <c r="Q132" s="3"/>
      <c r="R132" s="3"/>
      <c r="S132" s="3"/>
      <c r="T132" s="161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1:39" ht="19.5" customHeight="1">
      <c r="A133" s="3"/>
      <c r="B133" s="3"/>
      <c r="C133" s="3"/>
      <c r="D133" s="3"/>
      <c r="E133" s="3"/>
      <c r="F133" s="9"/>
      <c r="G133" s="3"/>
      <c r="H133" s="3"/>
      <c r="I133" s="3"/>
      <c r="J133" s="3"/>
      <c r="K133" s="9"/>
      <c r="L133" s="5"/>
      <c r="M133" s="3"/>
      <c r="N133" s="3"/>
      <c r="O133" s="3"/>
      <c r="P133" s="3"/>
      <c r="Q133" s="3"/>
      <c r="R133" s="3"/>
      <c r="S133" s="3"/>
      <c r="T133" s="161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1:39" ht="19.5" customHeight="1">
      <c r="A134" s="3"/>
      <c r="B134" s="3"/>
      <c r="C134" s="3"/>
      <c r="D134" s="3"/>
      <c r="E134" s="3"/>
      <c r="F134" s="9"/>
      <c r="G134" s="3"/>
      <c r="H134" s="3"/>
      <c r="I134" s="3"/>
      <c r="J134" s="3"/>
      <c r="K134" s="9"/>
      <c r="L134" s="5"/>
      <c r="M134" s="3"/>
      <c r="N134" s="3"/>
      <c r="O134" s="3"/>
      <c r="P134" s="3"/>
      <c r="Q134" s="3"/>
      <c r="R134" s="3"/>
      <c r="S134" s="3"/>
      <c r="T134" s="161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1:39" ht="19.5" customHeight="1">
      <c r="A135" s="3"/>
      <c r="B135" s="3"/>
      <c r="C135" s="3"/>
      <c r="D135" s="3"/>
      <c r="E135" s="3"/>
      <c r="F135" s="9"/>
      <c r="G135" s="3"/>
      <c r="H135" s="3"/>
      <c r="I135" s="3"/>
      <c r="J135" s="3"/>
      <c r="K135" s="9"/>
      <c r="L135" s="5"/>
      <c r="M135" s="3"/>
      <c r="N135" s="3"/>
      <c r="O135" s="3"/>
      <c r="P135" s="3"/>
      <c r="Q135" s="3"/>
      <c r="R135" s="3"/>
      <c r="S135" s="3"/>
      <c r="T135" s="161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1:39" ht="19.5" customHeight="1">
      <c r="A136" s="3"/>
      <c r="B136" s="3"/>
      <c r="C136" s="3"/>
      <c r="D136" s="3"/>
      <c r="E136" s="3"/>
      <c r="F136" s="9"/>
      <c r="G136" s="3"/>
      <c r="H136" s="3"/>
      <c r="I136" s="3"/>
      <c r="J136" s="3"/>
      <c r="K136" s="9"/>
      <c r="L136" s="5"/>
      <c r="M136" s="3"/>
      <c r="N136" s="3"/>
      <c r="O136" s="3"/>
      <c r="P136" s="3"/>
      <c r="Q136" s="3"/>
      <c r="R136" s="3"/>
      <c r="S136" s="3"/>
      <c r="T136" s="161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1:39" ht="19.5" customHeight="1">
      <c r="A137" s="3"/>
      <c r="B137" s="3"/>
      <c r="C137" s="3"/>
      <c r="D137" s="3"/>
      <c r="E137" s="3"/>
      <c r="F137" s="9"/>
      <c r="G137" s="3"/>
      <c r="H137" s="3"/>
      <c r="I137" s="3"/>
      <c r="J137" s="3"/>
      <c r="K137" s="9"/>
      <c r="L137" s="5"/>
      <c r="M137" s="3"/>
      <c r="N137" s="3"/>
      <c r="O137" s="3"/>
      <c r="P137" s="3"/>
      <c r="Q137" s="3"/>
      <c r="R137" s="3"/>
      <c r="S137" s="3"/>
      <c r="T137" s="161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1:39" ht="19.5" customHeight="1">
      <c r="A138" s="3"/>
      <c r="B138" s="3"/>
      <c r="C138" s="3"/>
      <c r="D138" s="3"/>
      <c r="E138" s="3"/>
      <c r="F138" s="9"/>
      <c r="G138" s="3"/>
      <c r="H138" s="3"/>
      <c r="I138" s="3"/>
      <c r="J138" s="3"/>
      <c r="K138" s="9"/>
      <c r="L138" s="5"/>
      <c r="M138" s="3"/>
      <c r="N138" s="3"/>
      <c r="O138" s="3"/>
      <c r="P138" s="3"/>
      <c r="Q138" s="3"/>
      <c r="R138" s="3"/>
      <c r="S138" s="3"/>
      <c r="T138" s="161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  <row r="139" spans="1:39" ht="19.5" customHeight="1">
      <c r="A139" s="3"/>
      <c r="B139" s="3"/>
      <c r="C139" s="3"/>
      <c r="D139" s="3"/>
      <c r="E139" s="3"/>
      <c r="F139" s="9"/>
      <c r="G139" s="3"/>
      <c r="H139" s="3"/>
      <c r="I139" s="3"/>
      <c r="J139" s="3"/>
      <c r="K139" s="9"/>
      <c r="L139" s="5"/>
      <c r="M139" s="3"/>
      <c r="N139" s="3"/>
      <c r="O139" s="3"/>
      <c r="P139" s="3"/>
      <c r="Q139" s="3"/>
      <c r="R139" s="3"/>
      <c r="S139" s="3"/>
      <c r="T139" s="161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:39" ht="19.5" customHeight="1">
      <c r="A140" s="3"/>
      <c r="B140" s="3"/>
      <c r="C140" s="3"/>
      <c r="D140" s="3"/>
      <c r="E140" s="3"/>
      <c r="F140" s="9"/>
      <c r="G140" s="3"/>
      <c r="H140" s="3"/>
      <c r="I140" s="3"/>
      <c r="J140" s="3"/>
      <c r="K140" s="9"/>
      <c r="L140" s="5"/>
      <c r="M140" s="3"/>
      <c r="N140" s="3"/>
      <c r="O140" s="3"/>
      <c r="P140" s="3"/>
      <c r="Q140" s="3"/>
      <c r="R140" s="3"/>
      <c r="S140" s="3"/>
      <c r="T140" s="161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:39" ht="19.5" customHeight="1">
      <c r="A141" s="3"/>
      <c r="B141" s="3"/>
      <c r="C141" s="3"/>
      <c r="D141" s="3"/>
      <c r="E141" s="3"/>
      <c r="F141" s="9"/>
      <c r="G141" s="3"/>
      <c r="H141" s="3"/>
      <c r="I141" s="3"/>
      <c r="J141" s="3"/>
      <c r="K141" s="9"/>
      <c r="L141" s="5"/>
      <c r="M141" s="3"/>
      <c r="N141" s="3"/>
      <c r="O141" s="3"/>
      <c r="P141" s="3"/>
      <c r="Q141" s="3"/>
      <c r="R141" s="3"/>
      <c r="S141" s="3"/>
      <c r="T141" s="161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:39" ht="19.5" customHeight="1">
      <c r="A142" s="3"/>
      <c r="B142" s="3"/>
      <c r="C142" s="3"/>
      <c r="D142" s="3"/>
      <c r="E142" s="3"/>
      <c r="F142" s="9"/>
      <c r="G142" s="3"/>
      <c r="H142" s="3"/>
      <c r="I142" s="3"/>
      <c r="J142" s="3"/>
      <c r="K142" s="9"/>
      <c r="L142" s="5"/>
      <c r="M142" s="3"/>
      <c r="N142" s="3"/>
      <c r="O142" s="3"/>
      <c r="P142" s="3"/>
      <c r="Q142" s="3"/>
      <c r="R142" s="3"/>
      <c r="S142" s="3"/>
      <c r="T142" s="161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:39" ht="19.5" customHeight="1">
      <c r="A143" s="3"/>
      <c r="B143" s="3"/>
      <c r="C143" s="3"/>
      <c r="D143" s="3"/>
      <c r="E143" s="3"/>
      <c r="F143" s="9"/>
      <c r="G143" s="3"/>
      <c r="H143" s="3"/>
      <c r="I143" s="3"/>
      <c r="J143" s="3"/>
      <c r="K143" s="9"/>
      <c r="L143" s="5"/>
      <c r="M143" s="3"/>
      <c r="N143" s="3"/>
      <c r="O143" s="3"/>
      <c r="P143" s="3"/>
      <c r="Q143" s="3"/>
      <c r="R143" s="3"/>
      <c r="S143" s="3"/>
      <c r="T143" s="161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:39" ht="19.5" customHeight="1">
      <c r="A144" s="3"/>
      <c r="B144" s="3"/>
      <c r="C144" s="3"/>
      <c r="D144" s="3"/>
      <c r="E144" s="3"/>
      <c r="F144" s="9"/>
      <c r="G144" s="3"/>
      <c r="H144" s="3"/>
      <c r="I144" s="3"/>
      <c r="J144" s="3"/>
      <c r="K144" s="9"/>
      <c r="L144" s="5"/>
      <c r="M144" s="3"/>
      <c r="N144" s="3"/>
      <c r="O144" s="3"/>
      <c r="P144" s="3"/>
      <c r="Q144" s="3"/>
      <c r="R144" s="3"/>
      <c r="S144" s="3"/>
      <c r="T144" s="161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:39" ht="19.5" customHeight="1">
      <c r="A145" s="3"/>
      <c r="B145" s="3"/>
      <c r="C145" s="3"/>
      <c r="D145" s="3"/>
      <c r="E145" s="3"/>
      <c r="F145" s="9"/>
      <c r="G145" s="3"/>
      <c r="H145" s="3"/>
      <c r="I145" s="3"/>
      <c r="J145" s="3"/>
      <c r="K145" s="9"/>
      <c r="L145" s="5"/>
      <c r="M145" s="3"/>
      <c r="N145" s="3"/>
      <c r="O145" s="3"/>
      <c r="P145" s="3"/>
      <c r="Q145" s="3"/>
      <c r="R145" s="3"/>
      <c r="S145" s="3"/>
      <c r="T145" s="161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:39" ht="19.5" customHeight="1">
      <c r="A146" s="3"/>
      <c r="B146" s="3"/>
      <c r="C146" s="3"/>
      <c r="D146" s="3"/>
      <c r="E146" s="3"/>
      <c r="F146" s="9"/>
      <c r="G146" s="3"/>
      <c r="H146" s="3"/>
      <c r="I146" s="3"/>
      <c r="J146" s="3"/>
      <c r="K146" s="9"/>
      <c r="L146" s="5"/>
      <c r="M146" s="3"/>
      <c r="N146" s="3"/>
      <c r="O146" s="3"/>
      <c r="P146" s="3"/>
      <c r="Q146" s="3"/>
      <c r="R146" s="3"/>
      <c r="S146" s="3"/>
      <c r="T146" s="161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:39" ht="19.5" customHeight="1">
      <c r="A147" s="3"/>
      <c r="B147" s="3"/>
      <c r="C147" s="3"/>
      <c r="D147" s="3"/>
      <c r="E147" s="3"/>
      <c r="F147" s="9"/>
      <c r="G147" s="3"/>
      <c r="H147" s="3"/>
      <c r="I147" s="3"/>
      <c r="J147" s="3"/>
      <c r="K147" s="9"/>
      <c r="L147" s="5"/>
      <c r="M147" s="3"/>
      <c r="N147" s="3"/>
      <c r="O147" s="3"/>
      <c r="P147" s="3"/>
      <c r="Q147" s="3"/>
      <c r="R147" s="3"/>
      <c r="S147" s="3"/>
      <c r="T147" s="161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:39" ht="19.5" customHeight="1">
      <c r="A148" s="3"/>
      <c r="B148" s="3"/>
      <c r="C148" s="3"/>
      <c r="D148" s="3"/>
      <c r="E148" s="3"/>
      <c r="F148" s="9"/>
      <c r="G148" s="3"/>
      <c r="H148" s="3"/>
      <c r="I148" s="3"/>
      <c r="J148" s="3"/>
      <c r="K148" s="9"/>
      <c r="L148" s="5"/>
      <c r="M148" s="3"/>
      <c r="N148" s="3"/>
      <c r="O148" s="3"/>
      <c r="P148" s="3"/>
      <c r="Q148" s="3"/>
      <c r="R148" s="3"/>
      <c r="S148" s="3"/>
      <c r="T148" s="161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:39" ht="19.5" customHeight="1">
      <c r="A149" s="3"/>
      <c r="B149" s="3"/>
      <c r="C149" s="3"/>
      <c r="D149" s="3"/>
      <c r="E149" s="3"/>
      <c r="F149" s="9"/>
      <c r="G149" s="3"/>
      <c r="H149" s="3"/>
      <c r="I149" s="3"/>
      <c r="J149" s="3"/>
      <c r="K149" s="9"/>
      <c r="L149" s="5"/>
      <c r="M149" s="3"/>
      <c r="N149" s="3"/>
      <c r="O149" s="3"/>
      <c r="P149" s="3"/>
      <c r="Q149" s="3"/>
      <c r="R149" s="3"/>
      <c r="S149" s="3"/>
      <c r="T149" s="161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:39" ht="19.5" customHeight="1">
      <c r="A150" s="3"/>
      <c r="B150" s="3"/>
      <c r="C150" s="3"/>
      <c r="D150" s="3"/>
      <c r="E150" s="3"/>
      <c r="F150" s="9"/>
      <c r="G150" s="3"/>
      <c r="H150" s="3"/>
      <c r="I150" s="3"/>
      <c r="J150" s="3"/>
      <c r="K150" s="9"/>
      <c r="L150" s="5"/>
      <c r="M150" s="3"/>
      <c r="N150" s="3"/>
      <c r="O150" s="3"/>
      <c r="P150" s="3"/>
      <c r="Q150" s="3"/>
      <c r="R150" s="3"/>
      <c r="S150" s="3"/>
      <c r="T150" s="161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:39" ht="19.5" customHeight="1">
      <c r="A151" s="3"/>
      <c r="B151" s="3"/>
      <c r="C151" s="3"/>
      <c r="D151" s="3"/>
      <c r="E151" s="3"/>
      <c r="F151" s="9"/>
      <c r="G151" s="3"/>
      <c r="H151" s="3"/>
      <c r="I151" s="3"/>
      <c r="J151" s="3"/>
      <c r="K151" s="9"/>
      <c r="L151" s="5"/>
      <c r="M151" s="3"/>
      <c r="N151" s="3"/>
      <c r="O151" s="3"/>
      <c r="P151" s="3"/>
      <c r="Q151" s="3"/>
      <c r="R151" s="3"/>
      <c r="S151" s="3"/>
      <c r="T151" s="161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:39" ht="19.5" customHeight="1">
      <c r="A152" s="3"/>
      <c r="B152" s="3"/>
      <c r="C152" s="3"/>
      <c r="D152" s="3"/>
      <c r="E152" s="3"/>
      <c r="F152" s="9"/>
      <c r="G152" s="3"/>
      <c r="H152" s="3"/>
      <c r="I152" s="3"/>
      <c r="J152" s="3"/>
      <c r="K152" s="9"/>
      <c r="L152" s="5"/>
      <c r="M152" s="3"/>
      <c r="N152" s="3"/>
      <c r="O152" s="3"/>
      <c r="P152" s="3"/>
      <c r="Q152" s="3"/>
      <c r="R152" s="3"/>
      <c r="S152" s="3"/>
      <c r="T152" s="161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:39" ht="19.5" customHeight="1">
      <c r="A153" s="3"/>
      <c r="B153" s="3"/>
      <c r="C153" s="3"/>
      <c r="D153" s="3"/>
      <c r="E153" s="3"/>
      <c r="F153" s="9"/>
      <c r="G153" s="3"/>
      <c r="H153" s="3"/>
      <c r="I153" s="3"/>
      <c r="J153" s="3"/>
      <c r="K153" s="9"/>
      <c r="L153" s="5"/>
      <c r="M153" s="3"/>
      <c r="N153" s="3"/>
      <c r="O153" s="3"/>
      <c r="P153" s="3"/>
      <c r="Q153" s="3"/>
      <c r="R153" s="3"/>
      <c r="S153" s="3"/>
      <c r="T153" s="161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:39" ht="19.5" customHeight="1">
      <c r="A154" s="3"/>
      <c r="B154" s="3"/>
      <c r="C154" s="3"/>
      <c r="D154" s="3"/>
      <c r="E154" s="3"/>
      <c r="F154" s="9"/>
      <c r="G154" s="3"/>
      <c r="H154" s="3"/>
      <c r="I154" s="3"/>
      <c r="J154" s="3"/>
      <c r="K154" s="9"/>
      <c r="L154" s="5"/>
      <c r="M154" s="3"/>
      <c r="N154" s="3"/>
      <c r="O154" s="3"/>
      <c r="P154" s="3"/>
      <c r="Q154" s="3"/>
      <c r="R154" s="3"/>
      <c r="S154" s="3"/>
      <c r="T154" s="161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:39" ht="19.5" customHeight="1">
      <c r="A155" s="3"/>
      <c r="B155" s="3"/>
      <c r="C155" s="3"/>
      <c r="D155" s="3"/>
      <c r="E155" s="3"/>
      <c r="F155" s="9"/>
      <c r="G155" s="3"/>
      <c r="H155" s="3"/>
      <c r="I155" s="3"/>
      <c r="J155" s="3"/>
      <c r="K155" s="9"/>
      <c r="L155" s="5"/>
      <c r="M155" s="3"/>
      <c r="N155" s="3"/>
      <c r="O155" s="3"/>
      <c r="P155" s="3"/>
      <c r="Q155" s="3"/>
      <c r="R155" s="3"/>
      <c r="S155" s="3"/>
      <c r="T155" s="161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:39" ht="19.5" customHeight="1">
      <c r="A156" s="3"/>
      <c r="B156" s="3"/>
      <c r="C156" s="3"/>
      <c r="D156" s="3"/>
      <c r="E156" s="3"/>
      <c r="F156" s="9"/>
      <c r="G156" s="3"/>
      <c r="H156" s="3"/>
      <c r="I156" s="3"/>
      <c r="J156" s="3"/>
      <c r="K156" s="9"/>
      <c r="L156" s="5"/>
      <c r="M156" s="3"/>
      <c r="N156" s="3"/>
      <c r="O156" s="3"/>
      <c r="P156" s="3"/>
      <c r="Q156" s="3"/>
      <c r="R156" s="3"/>
      <c r="S156" s="3"/>
      <c r="T156" s="161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:39" ht="19.5" customHeight="1">
      <c r="A157" s="3"/>
      <c r="B157" s="3"/>
      <c r="C157" s="3"/>
      <c r="D157" s="3"/>
      <c r="E157" s="3"/>
      <c r="F157" s="9"/>
      <c r="G157" s="3"/>
      <c r="H157" s="3"/>
      <c r="I157" s="3"/>
      <c r="J157" s="3"/>
      <c r="K157" s="9"/>
      <c r="L157" s="5"/>
      <c r="M157" s="3"/>
      <c r="N157" s="3"/>
      <c r="O157" s="3"/>
      <c r="P157" s="3"/>
      <c r="Q157" s="3"/>
      <c r="R157" s="3"/>
      <c r="S157" s="3"/>
      <c r="T157" s="161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:39" ht="19.5" customHeight="1">
      <c r="A158" s="3"/>
      <c r="B158" s="3"/>
      <c r="C158" s="3"/>
      <c r="D158" s="3"/>
      <c r="E158" s="3"/>
      <c r="F158" s="9"/>
      <c r="G158" s="3"/>
      <c r="H158" s="3"/>
      <c r="I158" s="3"/>
      <c r="J158" s="3"/>
      <c r="K158" s="9"/>
      <c r="L158" s="5"/>
      <c r="M158" s="3"/>
      <c r="N158" s="3"/>
      <c r="O158" s="3"/>
      <c r="P158" s="3"/>
      <c r="Q158" s="3"/>
      <c r="R158" s="3"/>
      <c r="S158" s="3"/>
      <c r="T158" s="161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:39" ht="19.5" customHeight="1">
      <c r="A159" s="3"/>
      <c r="B159" s="3"/>
      <c r="C159" s="3"/>
      <c r="D159" s="3"/>
      <c r="E159" s="3"/>
      <c r="F159" s="9"/>
      <c r="G159" s="3"/>
      <c r="H159" s="3"/>
      <c r="I159" s="3"/>
      <c r="J159" s="3"/>
      <c r="K159" s="9"/>
      <c r="L159" s="5"/>
      <c r="M159" s="3"/>
      <c r="N159" s="3"/>
      <c r="O159" s="3"/>
      <c r="P159" s="3"/>
      <c r="Q159" s="3"/>
      <c r="R159" s="3"/>
      <c r="S159" s="3"/>
      <c r="T159" s="161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:39" ht="19.5" customHeight="1">
      <c r="A160" s="3"/>
      <c r="B160" s="3"/>
      <c r="C160" s="3"/>
      <c r="D160" s="3"/>
      <c r="E160" s="3"/>
      <c r="F160" s="9"/>
      <c r="G160" s="3"/>
      <c r="H160" s="3"/>
      <c r="I160" s="3"/>
      <c r="J160" s="3"/>
      <c r="K160" s="9"/>
      <c r="L160" s="5"/>
      <c r="M160" s="3"/>
      <c r="N160" s="3"/>
      <c r="O160" s="3"/>
      <c r="P160" s="3"/>
      <c r="Q160" s="3"/>
      <c r="R160" s="3"/>
      <c r="S160" s="3"/>
      <c r="T160" s="161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:39" ht="19.5" customHeight="1">
      <c r="A161" s="3"/>
      <c r="B161" s="3"/>
      <c r="C161" s="3"/>
      <c r="D161" s="3"/>
      <c r="E161" s="3"/>
      <c r="F161" s="9"/>
      <c r="G161" s="3"/>
      <c r="H161" s="3"/>
      <c r="I161" s="3"/>
      <c r="J161" s="3"/>
      <c r="K161" s="9"/>
      <c r="L161" s="5"/>
      <c r="M161" s="3"/>
      <c r="N161" s="3"/>
      <c r="O161" s="3"/>
      <c r="P161" s="3"/>
      <c r="Q161" s="3"/>
      <c r="R161" s="3"/>
      <c r="S161" s="3"/>
      <c r="T161" s="161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:39" ht="19.5" customHeight="1">
      <c r="A162" s="3"/>
      <c r="B162" s="3"/>
      <c r="C162" s="3"/>
      <c r="D162" s="3"/>
      <c r="E162" s="3"/>
      <c r="F162" s="9"/>
      <c r="G162" s="3"/>
      <c r="H162" s="3"/>
      <c r="I162" s="3"/>
      <c r="J162" s="3"/>
      <c r="K162" s="9"/>
      <c r="L162" s="5"/>
      <c r="M162" s="3"/>
      <c r="N162" s="3"/>
      <c r="O162" s="3"/>
      <c r="P162" s="3"/>
      <c r="Q162" s="3"/>
      <c r="R162" s="3"/>
      <c r="S162" s="3"/>
      <c r="T162" s="161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:39" ht="19.5" customHeight="1">
      <c r="A163" s="3"/>
      <c r="B163" s="3"/>
      <c r="C163" s="3"/>
      <c r="D163" s="3"/>
      <c r="E163" s="3"/>
      <c r="F163" s="9"/>
      <c r="G163" s="3"/>
      <c r="H163" s="3"/>
      <c r="I163" s="3"/>
      <c r="J163" s="3"/>
      <c r="K163" s="9"/>
      <c r="L163" s="5"/>
      <c r="M163" s="3"/>
      <c r="N163" s="3"/>
      <c r="O163" s="3"/>
      <c r="P163" s="3"/>
      <c r="Q163" s="3"/>
      <c r="R163" s="3"/>
      <c r="S163" s="3"/>
      <c r="T163" s="161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:39" ht="19.5" customHeight="1">
      <c r="A164" s="3"/>
      <c r="B164" s="3"/>
      <c r="C164" s="3"/>
      <c r="D164" s="3"/>
      <c r="E164" s="3"/>
      <c r="F164" s="9"/>
      <c r="G164" s="3"/>
      <c r="H164" s="3"/>
      <c r="I164" s="3"/>
      <c r="J164" s="3"/>
      <c r="K164" s="9"/>
      <c r="L164" s="5"/>
      <c r="M164" s="3"/>
      <c r="N164" s="3"/>
      <c r="O164" s="3"/>
      <c r="P164" s="3"/>
      <c r="Q164" s="3"/>
      <c r="R164" s="3"/>
      <c r="S164" s="3"/>
      <c r="T164" s="161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:39" ht="19.5" customHeight="1">
      <c r="A165" s="3"/>
      <c r="B165" s="3"/>
      <c r="C165" s="3"/>
      <c r="D165" s="3"/>
      <c r="E165" s="3"/>
      <c r="F165" s="9"/>
      <c r="G165" s="3"/>
      <c r="H165" s="3"/>
      <c r="I165" s="3"/>
      <c r="J165" s="3"/>
      <c r="K165" s="9"/>
      <c r="L165" s="5"/>
      <c r="M165" s="3"/>
      <c r="N165" s="3"/>
      <c r="O165" s="3"/>
      <c r="P165" s="3"/>
      <c r="Q165" s="3"/>
      <c r="R165" s="3"/>
      <c r="S165" s="3"/>
      <c r="T165" s="161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:39" ht="19.5" customHeight="1">
      <c r="A166" s="3"/>
      <c r="B166" s="3"/>
      <c r="C166" s="3"/>
      <c r="D166" s="3"/>
      <c r="E166" s="3"/>
      <c r="F166" s="9"/>
      <c r="G166" s="3"/>
      <c r="H166" s="3"/>
      <c r="I166" s="3"/>
      <c r="J166" s="3"/>
      <c r="K166" s="9"/>
      <c r="L166" s="5"/>
      <c r="M166" s="3"/>
      <c r="N166" s="3"/>
      <c r="O166" s="3"/>
      <c r="P166" s="3"/>
      <c r="Q166" s="3"/>
      <c r="R166" s="3"/>
      <c r="S166" s="3"/>
      <c r="T166" s="161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:39" ht="19.5" customHeight="1">
      <c r="A167" s="3"/>
      <c r="B167" s="3"/>
      <c r="C167" s="3"/>
      <c r="D167" s="3"/>
      <c r="E167" s="3"/>
      <c r="F167" s="9"/>
      <c r="G167" s="3"/>
      <c r="H167" s="3"/>
      <c r="I167" s="3"/>
      <c r="J167" s="3"/>
      <c r="K167" s="9"/>
      <c r="L167" s="5"/>
      <c r="M167" s="3"/>
      <c r="N167" s="3"/>
      <c r="O167" s="3"/>
      <c r="P167" s="3"/>
      <c r="Q167" s="3"/>
      <c r="R167" s="3"/>
      <c r="S167" s="3"/>
      <c r="T167" s="161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:39" ht="19.5" customHeight="1">
      <c r="A168" s="3"/>
      <c r="B168" s="3"/>
      <c r="C168" s="3"/>
      <c r="D168" s="3"/>
      <c r="E168" s="3"/>
      <c r="F168" s="9"/>
      <c r="G168" s="3"/>
      <c r="H168" s="3"/>
      <c r="I168" s="3"/>
      <c r="J168" s="3"/>
      <c r="K168" s="9"/>
      <c r="L168" s="5"/>
      <c r="M168" s="3"/>
      <c r="N168" s="3"/>
      <c r="O168" s="3"/>
      <c r="P168" s="3"/>
      <c r="Q168" s="3"/>
      <c r="R168" s="3"/>
      <c r="S168" s="3"/>
      <c r="T168" s="161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:39" ht="19.5" customHeight="1">
      <c r="A169" s="3"/>
      <c r="B169" s="3"/>
      <c r="C169" s="3"/>
      <c r="D169" s="3"/>
      <c r="E169" s="3"/>
      <c r="F169" s="9"/>
      <c r="G169" s="3"/>
      <c r="H169" s="3"/>
      <c r="I169" s="3"/>
      <c r="J169" s="3"/>
      <c r="K169" s="9"/>
      <c r="L169" s="5"/>
      <c r="M169" s="3"/>
      <c r="N169" s="3"/>
      <c r="O169" s="3"/>
      <c r="P169" s="3"/>
      <c r="Q169" s="3"/>
      <c r="R169" s="3"/>
      <c r="S169" s="3"/>
      <c r="T169" s="161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:39" ht="19.5" customHeight="1">
      <c r="A170" s="3"/>
      <c r="B170" s="3"/>
      <c r="C170" s="3"/>
      <c r="D170" s="3"/>
      <c r="E170" s="3"/>
      <c r="F170" s="9"/>
      <c r="G170" s="3"/>
      <c r="H170" s="3"/>
      <c r="I170" s="3"/>
      <c r="J170" s="3"/>
      <c r="K170" s="9"/>
      <c r="L170" s="5"/>
      <c r="M170" s="3"/>
      <c r="N170" s="3"/>
      <c r="O170" s="3"/>
      <c r="P170" s="3"/>
      <c r="Q170" s="3"/>
      <c r="R170" s="3"/>
      <c r="S170" s="3"/>
      <c r="T170" s="161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:39" ht="19.5" customHeight="1">
      <c r="A171" s="3"/>
      <c r="B171" s="3"/>
      <c r="C171" s="3"/>
      <c r="D171" s="3"/>
      <c r="E171" s="3"/>
      <c r="F171" s="9"/>
      <c r="G171" s="3"/>
      <c r="H171" s="3"/>
      <c r="I171" s="3"/>
      <c r="J171" s="3"/>
      <c r="K171" s="9"/>
      <c r="L171" s="5"/>
      <c r="M171" s="3"/>
      <c r="N171" s="3"/>
      <c r="O171" s="3"/>
      <c r="P171" s="3"/>
      <c r="Q171" s="3"/>
      <c r="R171" s="3"/>
      <c r="S171" s="3"/>
      <c r="T171" s="161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:39" ht="19.5" customHeight="1">
      <c r="A172" s="3"/>
      <c r="B172" s="3"/>
      <c r="C172" s="3"/>
      <c r="D172" s="3"/>
      <c r="E172" s="3"/>
      <c r="F172" s="9"/>
      <c r="G172" s="3"/>
      <c r="H172" s="3"/>
      <c r="I172" s="3"/>
      <c r="J172" s="3"/>
      <c r="K172" s="9"/>
      <c r="L172" s="5"/>
      <c r="M172" s="3"/>
      <c r="N172" s="3"/>
      <c r="O172" s="3"/>
      <c r="P172" s="3"/>
      <c r="Q172" s="3"/>
      <c r="R172" s="3"/>
      <c r="S172" s="3"/>
      <c r="T172" s="161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:39" ht="19.5" customHeight="1">
      <c r="A173" s="3"/>
      <c r="B173" s="3"/>
      <c r="C173" s="3"/>
      <c r="D173" s="3"/>
      <c r="E173" s="3"/>
      <c r="F173" s="9"/>
      <c r="G173" s="3"/>
      <c r="H173" s="3"/>
      <c r="I173" s="3"/>
      <c r="J173" s="3"/>
      <c r="K173" s="9"/>
      <c r="L173" s="5"/>
      <c r="M173" s="3"/>
      <c r="N173" s="3"/>
      <c r="O173" s="3"/>
      <c r="P173" s="3"/>
      <c r="Q173" s="3"/>
      <c r="R173" s="3"/>
      <c r="S173" s="3"/>
      <c r="T173" s="161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:39" ht="19.5" customHeight="1">
      <c r="A174" s="3"/>
      <c r="B174" s="3"/>
      <c r="C174" s="3"/>
      <c r="D174" s="3"/>
      <c r="E174" s="3"/>
      <c r="F174" s="9"/>
      <c r="G174" s="3"/>
      <c r="H174" s="3"/>
      <c r="I174" s="3"/>
      <c r="J174" s="3"/>
      <c r="K174" s="9"/>
      <c r="L174" s="5"/>
      <c r="M174" s="3"/>
      <c r="N174" s="3"/>
      <c r="O174" s="3"/>
      <c r="P174" s="3"/>
      <c r="Q174" s="3"/>
      <c r="R174" s="3"/>
      <c r="S174" s="3"/>
      <c r="T174" s="161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:39" ht="19.5" customHeight="1">
      <c r="A175" s="3"/>
      <c r="B175" s="3"/>
      <c r="C175" s="3"/>
      <c r="D175" s="3"/>
      <c r="E175" s="3"/>
      <c r="F175" s="9"/>
      <c r="G175" s="3"/>
      <c r="H175" s="3"/>
      <c r="I175" s="3"/>
      <c r="J175" s="3"/>
      <c r="K175" s="9"/>
      <c r="L175" s="5"/>
      <c r="M175" s="3"/>
      <c r="N175" s="3"/>
      <c r="O175" s="3"/>
      <c r="P175" s="3"/>
      <c r="Q175" s="3"/>
      <c r="R175" s="3"/>
      <c r="S175" s="3"/>
      <c r="T175" s="161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:39" ht="19.5" customHeight="1">
      <c r="A176" s="3"/>
      <c r="B176" s="3"/>
      <c r="C176" s="3"/>
      <c r="D176" s="3"/>
      <c r="E176" s="3"/>
      <c r="F176" s="9"/>
      <c r="G176" s="3"/>
      <c r="H176" s="3"/>
      <c r="I176" s="3"/>
      <c r="J176" s="3"/>
      <c r="K176" s="9"/>
      <c r="L176" s="5"/>
      <c r="M176" s="3"/>
      <c r="N176" s="3"/>
      <c r="O176" s="3"/>
      <c r="P176" s="3"/>
      <c r="Q176" s="3"/>
      <c r="R176" s="3"/>
      <c r="S176" s="3"/>
      <c r="T176" s="161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:39" ht="19.5" customHeight="1">
      <c r="A177" s="3"/>
      <c r="B177" s="3"/>
      <c r="C177" s="3"/>
      <c r="D177" s="3"/>
      <c r="E177" s="3"/>
      <c r="F177" s="9"/>
      <c r="G177" s="3"/>
      <c r="H177" s="3"/>
      <c r="I177" s="3"/>
      <c r="J177" s="3"/>
      <c r="K177" s="9"/>
      <c r="L177" s="5"/>
      <c r="M177" s="3"/>
      <c r="N177" s="3"/>
      <c r="O177" s="3"/>
      <c r="P177" s="3"/>
      <c r="Q177" s="3"/>
      <c r="R177" s="3"/>
      <c r="S177" s="3"/>
      <c r="T177" s="161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:39" ht="19.5" customHeight="1">
      <c r="A178" s="3"/>
      <c r="B178" s="3"/>
      <c r="C178" s="3"/>
      <c r="D178" s="3"/>
      <c r="E178" s="3"/>
      <c r="F178" s="9"/>
      <c r="G178" s="3"/>
      <c r="H178" s="3"/>
      <c r="I178" s="3"/>
      <c r="J178" s="3"/>
      <c r="K178" s="9"/>
      <c r="L178" s="5"/>
      <c r="M178" s="3"/>
      <c r="N178" s="3"/>
      <c r="O178" s="3"/>
      <c r="P178" s="3"/>
      <c r="Q178" s="3"/>
      <c r="R178" s="3"/>
      <c r="S178" s="3"/>
      <c r="T178" s="161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:39" ht="19.5" customHeight="1">
      <c r="A179" s="3"/>
      <c r="B179" s="3"/>
      <c r="C179" s="3"/>
      <c r="D179" s="3"/>
      <c r="E179" s="3"/>
      <c r="F179" s="9"/>
      <c r="G179" s="3"/>
      <c r="H179" s="3"/>
      <c r="I179" s="3"/>
      <c r="J179" s="3"/>
      <c r="K179" s="9"/>
      <c r="L179" s="5"/>
      <c r="M179" s="3"/>
      <c r="N179" s="3"/>
      <c r="O179" s="3"/>
      <c r="P179" s="3"/>
      <c r="Q179" s="3"/>
      <c r="R179" s="3"/>
      <c r="S179" s="3"/>
      <c r="T179" s="161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:39" ht="19.5" customHeight="1">
      <c r="A180" s="3"/>
      <c r="B180" s="3"/>
      <c r="C180" s="3"/>
      <c r="D180" s="3"/>
      <c r="E180" s="3"/>
      <c r="F180" s="9"/>
      <c r="G180" s="3"/>
      <c r="H180" s="3"/>
      <c r="I180" s="3"/>
      <c r="J180" s="3"/>
      <c r="K180" s="9"/>
      <c r="L180" s="5"/>
      <c r="M180" s="3"/>
      <c r="N180" s="3"/>
      <c r="O180" s="3"/>
      <c r="P180" s="3"/>
      <c r="Q180" s="3"/>
      <c r="R180" s="3"/>
      <c r="S180" s="3"/>
      <c r="T180" s="161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  <row r="181" spans="1:39" ht="19.5" customHeight="1">
      <c r="A181" s="3"/>
      <c r="B181" s="3"/>
      <c r="C181" s="3"/>
      <c r="D181" s="3"/>
      <c r="E181" s="3"/>
      <c r="F181" s="9"/>
      <c r="G181" s="3"/>
      <c r="H181" s="3"/>
      <c r="I181" s="3"/>
      <c r="J181" s="3"/>
      <c r="K181" s="9"/>
      <c r="L181" s="5"/>
      <c r="M181" s="3"/>
      <c r="N181" s="3"/>
      <c r="O181" s="3"/>
      <c r="P181" s="3"/>
      <c r="Q181" s="3"/>
      <c r="R181" s="3"/>
      <c r="S181" s="3"/>
      <c r="T181" s="161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</row>
    <row r="182" spans="1:39" ht="19.5" customHeight="1">
      <c r="A182" s="3"/>
      <c r="B182" s="3"/>
      <c r="C182" s="3"/>
      <c r="D182" s="3"/>
      <c r="E182" s="3"/>
      <c r="F182" s="9"/>
      <c r="G182" s="3"/>
      <c r="H182" s="3"/>
      <c r="I182" s="3"/>
      <c r="J182" s="3"/>
      <c r="K182" s="9"/>
      <c r="L182" s="5"/>
      <c r="M182" s="3"/>
      <c r="N182" s="3"/>
      <c r="O182" s="3"/>
      <c r="P182" s="3"/>
      <c r="Q182" s="3"/>
      <c r="R182" s="3"/>
      <c r="S182" s="3"/>
      <c r="T182" s="161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</row>
    <row r="183" spans="1:39" ht="19.5" customHeight="1">
      <c r="A183" s="3"/>
      <c r="B183" s="3"/>
      <c r="C183" s="3"/>
      <c r="D183" s="3"/>
      <c r="E183" s="3"/>
      <c r="F183" s="9"/>
      <c r="G183" s="3"/>
      <c r="H183" s="3"/>
      <c r="I183" s="3"/>
      <c r="J183" s="3"/>
      <c r="K183" s="9"/>
      <c r="L183" s="5"/>
      <c r="M183" s="3"/>
      <c r="N183" s="3"/>
      <c r="O183" s="3"/>
      <c r="P183" s="3"/>
      <c r="Q183" s="3"/>
      <c r="R183" s="3"/>
      <c r="S183" s="3"/>
      <c r="T183" s="161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</row>
    <row r="184" spans="1:39" ht="19.5" customHeight="1">
      <c r="A184" s="3"/>
      <c r="B184" s="3"/>
      <c r="C184" s="3"/>
      <c r="D184" s="3"/>
      <c r="E184" s="3"/>
      <c r="F184" s="9"/>
      <c r="G184" s="3"/>
      <c r="H184" s="3"/>
      <c r="I184" s="3"/>
      <c r="J184" s="3"/>
      <c r="K184" s="9"/>
      <c r="L184" s="5"/>
      <c r="M184" s="3"/>
      <c r="N184" s="3"/>
      <c r="O184" s="3"/>
      <c r="P184" s="3"/>
      <c r="Q184" s="3"/>
      <c r="R184" s="3"/>
      <c r="S184" s="3"/>
      <c r="T184" s="161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</row>
    <row r="185" spans="1:39" ht="19.5" customHeight="1">
      <c r="A185" s="3"/>
      <c r="B185" s="3"/>
      <c r="C185" s="3"/>
      <c r="D185" s="3"/>
      <c r="E185" s="3"/>
      <c r="F185" s="9"/>
      <c r="G185" s="3"/>
      <c r="H185" s="3"/>
      <c r="I185" s="3"/>
      <c r="J185" s="3"/>
      <c r="K185" s="9"/>
      <c r="L185" s="5"/>
      <c r="M185" s="3"/>
      <c r="N185" s="3"/>
      <c r="O185" s="3"/>
      <c r="P185" s="3"/>
      <c r="Q185" s="3"/>
      <c r="R185" s="3"/>
      <c r="S185" s="3"/>
      <c r="T185" s="161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</row>
    <row r="186" spans="1:39" ht="19.5" customHeight="1">
      <c r="A186" s="3"/>
      <c r="B186" s="3"/>
      <c r="C186" s="3"/>
      <c r="D186" s="3"/>
      <c r="E186" s="3"/>
      <c r="F186" s="9"/>
      <c r="G186" s="3"/>
      <c r="H186" s="3"/>
      <c r="I186" s="3"/>
      <c r="J186" s="3"/>
      <c r="K186" s="9"/>
      <c r="L186" s="5"/>
      <c r="M186" s="3"/>
      <c r="N186" s="3"/>
      <c r="O186" s="3"/>
      <c r="P186" s="3"/>
      <c r="Q186" s="3"/>
      <c r="R186" s="3"/>
      <c r="S186" s="3"/>
      <c r="T186" s="161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</row>
    <row r="187" spans="1:39" ht="19.5" customHeight="1">
      <c r="A187" s="3"/>
      <c r="B187" s="3"/>
      <c r="C187" s="3"/>
      <c r="D187" s="3"/>
      <c r="E187" s="3"/>
      <c r="F187" s="9"/>
      <c r="G187" s="3"/>
      <c r="H187" s="3"/>
      <c r="I187" s="3"/>
      <c r="J187" s="3"/>
      <c r="K187" s="9"/>
      <c r="L187" s="5"/>
      <c r="M187" s="3"/>
      <c r="N187" s="3"/>
      <c r="O187" s="3"/>
      <c r="P187" s="3"/>
      <c r="Q187" s="3"/>
      <c r="R187" s="3"/>
      <c r="S187" s="3"/>
      <c r="T187" s="161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</row>
    <row r="188" spans="1:39" ht="19.5" customHeight="1">
      <c r="A188" s="3"/>
      <c r="B188" s="3"/>
      <c r="C188" s="3"/>
      <c r="D188" s="3"/>
      <c r="E188" s="3"/>
      <c r="F188" s="9"/>
      <c r="G188" s="3"/>
      <c r="H188" s="3"/>
      <c r="I188" s="3"/>
      <c r="J188" s="3"/>
      <c r="K188" s="9"/>
      <c r="L188" s="5"/>
      <c r="M188" s="3"/>
      <c r="N188" s="3"/>
      <c r="O188" s="3"/>
      <c r="P188" s="3"/>
      <c r="Q188" s="3"/>
      <c r="R188" s="3"/>
      <c r="S188" s="3"/>
      <c r="T188" s="161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</row>
    <row r="189" spans="1:39" ht="19.5" customHeight="1">
      <c r="A189" s="3"/>
      <c r="B189" s="3"/>
      <c r="C189" s="3"/>
      <c r="D189" s="3"/>
      <c r="E189" s="3"/>
      <c r="F189" s="9"/>
      <c r="G189" s="3"/>
      <c r="H189" s="3"/>
      <c r="I189" s="3"/>
      <c r="J189" s="3"/>
      <c r="K189" s="9"/>
      <c r="L189" s="5"/>
      <c r="M189" s="3"/>
      <c r="N189" s="3"/>
      <c r="O189" s="3"/>
      <c r="P189" s="3"/>
      <c r="Q189" s="3"/>
      <c r="R189" s="3"/>
      <c r="S189" s="3"/>
      <c r="T189" s="161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</row>
    <row r="190" spans="1:39" ht="19.5" customHeight="1">
      <c r="A190" s="3"/>
      <c r="B190" s="3"/>
      <c r="C190" s="3"/>
      <c r="D190" s="3"/>
      <c r="E190" s="3"/>
      <c r="F190" s="9"/>
      <c r="G190" s="3"/>
      <c r="H190" s="3"/>
      <c r="I190" s="3"/>
      <c r="J190" s="3"/>
      <c r="K190" s="9"/>
      <c r="L190" s="5"/>
      <c r="M190" s="3"/>
      <c r="N190" s="3"/>
      <c r="O190" s="3"/>
      <c r="P190" s="3"/>
      <c r="Q190" s="3"/>
      <c r="R190" s="3"/>
      <c r="S190" s="3"/>
      <c r="T190" s="161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</row>
    <row r="191" spans="1:39" ht="19.5" customHeight="1">
      <c r="A191" s="3"/>
      <c r="B191" s="3"/>
      <c r="C191" s="3"/>
      <c r="D191" s="3"/>
      <c r="E191" s="3"/>
      <c r="F191" s="9"/>
      <c r="G191" s="3"/>
      <c r="H191" s="3"/>
      <c r="I191" s="3"/>
      <c r="J191" s="3"/>
      <c r="K191" s="9"/>
      <c r="L191" s="5"/>
      <c r="M191" s="3"/>
      <c r="N191" s="3"/>
      <c r="O191" s="3"/>
      <c r="P191" s="3"/>
      <c r="Q191" s="3"/>
      <c r="R191" s="3"/>
      <c r="S191" s="3"/>
      <c r="T191" s="161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</row>
    <row r="192" spans="1:39" ht="19.5" customHeight="1">
      <c r="A192" s="3"/>
      <c r="B192" s="3"/>
      <c r="C192" s="3"/>
      <c r="D192" s="3"/>
      <c r="E192" s="3"/>
      <c r="F192" s="9"/>
      <c r="G192" s="3"/>
      <c r="H192" s="3"/>
      <c r="I192" s="3"/>
      <c r="J192" s="3"/>
      <c r="K192" s="9"/>
      <c r="L192" s="5"/>
      <c r="M192" s="3"/>
      <c r="N192" s="3"/>
      <c r="O192" s="3"/>
      <c r="P192" s="3"/>
      <c r="Q192" s="3"/>
      <c r="R192" s="3"/>
      <c r="S192" s="3"/>
      <c r="T192" s="161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</row>
    <row r="193" spans="1:39" ht="19.5" customHeight="1">
      <c r="A193" s="3"/>
      <c r="B193" s="3"/>
      <c r="C193" s="3"/>
      <c r="D193" s="3"/>
      <c r="E193" s="3"/>
      <c r="F193" s="9"/>
      <c r="G193" s="3"/>
      <c r="H193" s="3"/>
      <c r="I193" s="3"/>
      <c r="J193" s="3"/>
      <c r="K193" s="9"/>
      <c r="L193" s="5"/>
      <c r="M193" s="3"/>
      <c r="N193" s="3"/>
      <c r="O193" s="3"/>
      <c r="P193" s="3"/>
      <c r="Q193" s="3"/>
      <c r="R193" s="3"/>
      <c r="S193" s="3"/>
      <c r="T193" s="161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</row>
    <row r="194" spans="1:39" ht="19.5" customHeight="1">
      <c r="A194" s="3"/>
      <c r="B194" s="3"/>
      <c r="C194" s="3"/>
      <c r="D194" s="3"/>
      <c r="E194" s="3"/>
      <c r="F194" s="9"/>
      <c r="G194" s="3"/>
      <c r="H194" s="3"/>
      <c r="I194" s="3"/>
      <c r="J194" s="3"/>
      <c r="K194" s="9"/>
      <c r="L194" s="5"/>
      <c r="M194" s="3"/>
      <c r="N194" s="3"/>
      <c r="O194" s="3"/>
      <c r="P194" s="3"/>
      <c r="Q194" s="3"/>
      <c r="R194" s="3"/>
      <c r="S194" s="3"/>
      <c r="T194" s="161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</row>
    <row r="195" spans="1:39" ht="19.5" customHeight="1">
      <c r="A195" s="3"/>
      <c r="B195" s="3"/>
      <c r="C195" s="3"/>
      <c r="D195" s="3"/>
      <c r="E195" s="3"/>
      <c r="F195" s="9"/>
      <c r="G195" s="3"/>
      <c r="H195" s="3"/>
      <c r="I195" s="3"/>
      <c r="J195" s="3"/>
      <c r="K195" s="9"/>
      <c r="L195" s="5"/>
      <c r="M195" s="3"/>
      <c r="N195" s="3"/>
      <c r="O195" s="3"/>
      <c r="P195" s="3"/>
      <c r="Q195" s="3"/>
      <c r="R195" s="3"/>
      <c r="S195" s="3"/>
      <c r="T195" s="161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</row>
    <row r="196" spans="1:39" ht="19.5" customHeight="1">
      <c r="A196" s="3"/>
      <c r="B196" s="3"/>
      <c r="C196" s="3"/>
      <c r="D196" s="3"/>
      <c r="E196" s="3"/>
      <c r="F196" s="9"/>
      <c r="G196" s="3"/>
      <c r="H196" s="3"/>
      <c r="I196" s="3"/>
      <c r="J196" s="3"/>
      <c r="K196" s="9"/>
      <c r="L196" s="5"/>
      <c r="M196" s="3"/>
      <c r="N196" s="3"/>
      <c r="O196" s="3"/>
      <c r="P196" s="3"/>
      <c r="Q196" s="3"/>
      <c r="R196" s="3"/>
      <c r="S196" s="3"/>
      <c r="T196" s="161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</row>
    <row r="197" spans="1:39" ht="19.5" customHeight="1">
      <c r="A197" s="3"/>
      <c r="B197" s="3"/>
      <c r="C197" s="3"/>
      <c r="D197" s="3"/>
      <c r="E197" s="3"/>
      <c r="F197" s="9"/>
      <c r="G197" s="3"/>
      <c r="H197" s="3"/>
      <c r="I197" s="3"/>
      <c r="J197" s="3"/>
      <c r="K197" s="9"/>
      <c r="L197" s="5"/>
      <c r="M197" s="3"/>
      <c r="N197" s="3"/>
      <c r="O197" s="3"/>
      <c r="P197" s="3"/>
      <c r="Q197" s="3"/>
      <c r="R197" s="3"/>
      <c r="S197" s="3"/>
      <c r="T197" s="161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</row>
    <row r="198" spans="1:39" ht="19.5" customHeight="1">
      <c r="A198" s="3"/>
      <c r="B198" s="3"/>
      <c r="C198" s="3"/>
      <c r="D198" s="3"/>
      <c r="E198" s="3"/>
      <c r="F198" s="9"/>
      <c r="G198" s="3"/>
      <c r="H198" s="3"/>
      <c r="I198" s="3"/>
      <c r="J198" s="3"/>
      <c r="K198" s="9"/>
      <c r="L198" s="5"/>
      <c r="M198" s="3"/>
      <c r="N198" s="3"/>
      <c r="O198" s="3"/>
      <c r="P198" s="3"/>
      <c r="Q198" s="3"/>
      <c r="R198" s="3"/>
      <c r="S198" s="3"/>
      <c r="T198" s="161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</row>
    <row r="199" spans="1:39" ht="19.5" customHeight="1">
      <c r="A199" s="3"/>
      <c r="B199" s="3"/>
      <c r="C199" s="3"/>
      <c r="D199" s="3"/>
      <c r="E199" s="3"/>
      <c r="F199" s="9"/>
      <c r="G199" s="3"/>
      <c r="H199" s="3"/>
      <c r="I199" s="3"/>
      <c r="J199" s="3"/>
      <c r="K199" s="9"/>
      <c r="L199" s="5"/>
      <c r="M199" s="3"/>
      <c r="N199" s="3"/>
      <c r="O199" s="3"/>
      <c r="P199" s="3"/>
      <c r="Q199" s="3"/>
      <c r="R199" s="3"/>
      <c r="S199" s="3"/>
      <c r="T199" s="161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</row>
    <row r="200" spans="1:39" ht="19.5" customHeight="1">
      <c r="A200" s="3"/>
      <c r="B200" s="3"/>
      <c r="C200" s="3"/>
      <c r="D200" s="3"/>
      <c r="E200" s="3"/>
      <c r="F200" s="9"/>
      <c r="G200" s="3"/>
      <c r="H200" s="3"/>
      <c r="I200" s="3"/>
      <c r="J200" s="3"/>
      <c r="K200" s="9"/>
      <c r="L200" s="5"/>
      <c r="M200" s="3"/>
      <c r="N200" s="3"/>
      <c r="O200" s="3"/>
      <c r="P200" s="3"/>
      <c r="Q200" s="3"/>
      <c r="R200" s="3"/>
      <c r="S200" s="3"/>
      <c r="T200" s="161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</row>
    <row r="201" spans="1:39" ht="19.5" customHeight="1">
      <c r="A201" s="3"/>
      <c r="B201" s="3"/>
      <c r="C201" s="3"/>
      <c r="D201" s="3"/>
      <c r="E201" s="3"/>
      <c r="F201" s="9"/>
      <c r="G201" s="3"/>
      <c r="H201" s="3"/>
      <c r="I201" s="3"/>
      <c r="J201" s="3"/>
      <c r="K201" s="9"/>
      <c r="L201" s="5"/>
      <c r="M201" s="3"/>
      <c r="N201" s="3"/>
      <c r="O201" s="3"/>
      <c r="P201" s="3"/>
      <c r="Q201" s="3"/>
      <c r="R201" s="3"/>
      <c r="S201" s="3"/>
      <c r="T201" s="161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</row>
    <row r="202" spans="1:39" ht="19.5" customHeight="1">
      <c r="A202" s="3"/>
      <c r="B202" s="3"/>
      <c r="C202" s="3"/>
      <c r="D202" s="3"/>
      <c r="E202" s="3"/>
      <c r="F202" s="9"/>
      <c r="G202" s="3"/>
      <c r="H202" s="3"/>
      <c r="I202" s="3"/>
      <c r="J202" s="3"/>
      <c r="K202" s="9"/>
      <c r="L202" s="5"/>
      <c r="M202" s="3"/>
      <c r="N202" s="3"/>
      <c r="O202" s="3"/>
      <c r="P202" s="3"/>
      <c r="Q202" s="3"/>
      <c r="R202" s="3"/>
      <c r="S202" s="3"/>
      <c r="T202" s="161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</row>
    <row r="203" spans="1:39" ht="19.5" customHeight="1">
      <c r="A203" s="3"/>
      <c r="B203" s="3"/>
      <c r="C203" s="3"/>
      <c r="D203" s="3"/>
      <c r="E203" s="3"/>
      <c r="F203" s="9"/>
      <c r="G203" s="3"/>
      <c r="H203" s="3"/>
      <c r="I203" s="3"/>
      <c r="J203" s="3"/>
      <c r="K203" s="9"/>
      <c r="L203" s="5"/>
      <c r="M203" s="3"/>
      <c r="N203" s="3"/>
      <c r="O203" s="3"/>
      <c r="P203" s="3"/>
      <c r="Q203" s="3"/>
      <c r="R203" s="3"/>
      <c r="S203" s="3"/>
      <c r="T203" s="161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</row>
    <row r="204" spans="1:39" ht="19.5" customHeight="1">
      <c r="A204" s="3"/>
      <c r="B204" s="3"/>
      <c r="C204" s="3"/>
      <c r="D204" s="3"/>
      <c r="E204" s="3"/>
      <c r="F204" s="9"/>
      <c r="G204" s="3"/>
      <c r="H204" s="3"/>
      <c r="I204" s="3"/>
      <c r="J204" s="3"/>
      <c r="K204" s="9"/>
      <c r="L204" s="5"/>
      <c r="M204" s="3"/>
      <c r="N204" s="3"/>
      <c r="O204" s="3"/>
      <c r="P204" s="3"/>
      <c r="Q204" s="3"/>
      <c r="R204" s="3"/>
      <c r="S204" s="3"/>
      <c r="T204" s="161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</row>
    <row r="205" spans="1:39" ht="19.5" customHeight="1">
      <c r="A205" s="3"/>
      <c r="B205" s="3"/>
      <c r="C205" s="3"/>
      <c r="D205" s="3"/>
      <c r="E205" s="3"/>
      <c r="F205" s="9"/>
      <c r="G205" s="3"/>
      <c r="H205" s="3"/>
      <c r="I205" s="3"/>
      <c r="J205" s="3"/>
      <c r="K205" s="9"/>
      <c r="L205" s="5"/>
      <c r="M205" s="3"/>
      <c r="N205" s="3"/>
      <c r="O205" s="3"/>
      <c r="P205" s="3"/>
      <c r="Q205" s="3"/>
      <c r="R205" s="3"/>
      <c r="S205" s="3"/>
      <c r="T205" s="161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</row>
    <row r="206" spans="1:39" ht="19.5" customHeight="1">
      <c r="A206" s="3"/>
      <c r="B206" s="3"/>
      <c r="C206" s="3"/>
      <c r="D206" s="3"/>
      <c r="E206" s="3"/>
      <c r="F206" s="9"/>
      <c r="G206" s="3"/>
      <c r="H206" s="3"/>
      <c r="I206" s="3"/>
      <c r="J206" s="3"/>
      <c r="K206" s="9"/>
      <c r="L206" s="5"/>
      <c r="M206" s="3"/>
      <c r="N206" s="3"/>
      <c r="O206" s="3"/>
      <c r="P206" s="3"/>
      <c r="Q206" s="3"/>
      <c r="R206" s="3"/>
      <c r="S206" s="3"/>
      <c r="T206" s="161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</row>
    <row r="207" spans="1:39" ht="19.5" customHeight="1">
      <c r="A207" s="3"/>
      <c r="B207" s="3"/>
      <c r="C207" s="3"/>
      <c r="D207" s="3"/>
      <c r="E207" s="3"/>
      <c r="F207" s="9"/>
      <c r="G207" s="3"/>
      <c r="H207" s="3"/>
      <c r="I207" s="3"/>
      <c r="J207" s="3"/>
      <c r="K207" s="9"/>
      <c r="L207" s="5"/>
      <c r="M207" s="3"/>
      <c r="N207" s="3"/>
      <c r="O207" s="3"/>
      <c r="P207" s="3"/>
      <c r="Q207" s="3"/>
      <c r="R207" s="3"/>
      <c r="S207" s="3"/>
      <c r="T207" s="161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</row>
    <row r="208" spans="1:39" ht="19.5" customHeight="1">
      <c r="A208" s="3"/>
      <c r="B208" s="3"/>
      <c r="C208" s="3"/>
      <c r="D208" s="3"/>
      <c r="E208" s="3"/>
      <c r="F208" s="9"/>
      <c r="G208" s="3"/>
      <c r="H208" s="3"/>
      <c r="I208" s="3"/>
      <c r="J208" s="3"/>
      <c r="K208" s="9"/>
      <c r="L208" s="5"/>
      <c r="M208" s="3"/>
      <c r="N208" s="3"/>
      <c r="O208" s="3"/>
      <c r="P208" s="3"/>
      <c r="Q208" s="3"/>
      <c r="R208" s="3"/>
      <c r="S208" s="3"/>
      <c r="T208" s="161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</row>
    <row r="209" spans="1:39" ht="19.5" customHeight="1">
      <c r="A209" s="3"/>
      <c r="B209" s="3"/>
      <c r="C209" s="3"/>
      <c r="D209" s="3"/>
      <c r="E209" s="3"/>
      <c r="F209" s="9"/>
      <c r="G209" s="3"/>
      <c r="H209" s="3"/>
      <c r="I209" s="3"/>
      <c r="J209" s="3"/>
      <c r="K209" s="9"/>
      <c r="L209" s="5"/>
      <c r="M209" s="3"/>
      <c r="N209" s="3"/>
      <c r="O209" s="3"/>
      <c r="P209" s="3"/>
      <c r="Q209" s="3"/>
      <c r="R209" s="3"/>
      <c r="S209" s="3"/>
      <c r="T209" s="161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</row>
    <row r="210" spans="1:39" ht="19.5" customHeight="1">
      <c r="A210" s="3"/>
      <c r="B210" s="3"/>
      <c r="C210" s="3"/>
      <c r="D210" s="3"/>
      <c r="E210" s="3"/>
      <c r="F210" s="9"/>
      <c r="G210" s="3"/>
      <c r="H210" s="3"/>
      <c r="I210" s="3"/>
      <c r="J210" s="3"/>
      <c r="K210" s="9"/>
      <c r="L210" s="5"/>
      <c r="M210" s="3"/>
      <c r="N210" s="3"/>
      <c r="O210" s="3"/>
      <c r="P210" s="3"/>
      <c r="Q210" s="3"/>
      <c r="R210" s="3"/>
      <c r="S210" s="3"/>
      <c r="T210" s="161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</row>
    <row r="211" spans="1:39" ht="19.5" customHeight="1">
      <c r="A211" s="3"/>
      <c r="B211" s="3"/>
      <c r="C211" s="3"/>
      <c r="D211" s="3"/>
      <c r="E211" s="3"/>
      <c r="F211" s="9"/>
      <c r="G211" s="3"/>
      <c r="H211" s="3"/>
      <c r="I211" s="3"/>
      <c r="J211" s="3"/>
      <c r="K211" s="9"/>
      <c r="L211" s="5"/>
      <c r="M211" s="3"/>
      <c r="N211" s="3"/>
      <c r="O211" s="3"/>
      <c r="P211" s="3"/>
      <c r="Q211" s="3"/>
      <c r="R211" s="3"/>
      <c r="S211" s="3"/>
      <c r="T211" s="161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</row>
    <row r="212" spans="1:39" ht="19.5" customHeight="1">
      <c r="A212" s="3"/>
      <c r="B212" s="3"/>
      <c r="C212" s="3"/>
      <c r="D212" s="3"/>
      <c r="E212" s="3"/>
      <c r="F212" s="9"/>
      <c r="G212" s="3"/>
      <c r="H212" s="3"/>
      <c r="I212" s="3"/>
      <c r="J212" s="3"/>
      <c r="K212" s="9"/>
      <c r="L212" s="5"/>
      <c r="M212" s="3"/>
      <c r="N212" s="3"/>
      <c r="O212" s="3"/>
      <c r="P212" s="3"/>
      <c r="Q212" s="3"/>
      <c r="R212" s="3"/>
      <c r="S212" s="3"/>
      <c r="T212" s="161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</row>
    <row r="213" spans="1:39" ht="19.5" customHeight="1">
      <c r="A213" s="3"/>
      <c r="B213" s="3"/>
      <c r="C213" s="3"/>
      <c r="D213" s="3"/>
      <c r="E213" s="3"/>
      <c r="F213" s="9"/>
      <c r="G213" s="3"/>
      <c r="H213" s="3"/>
      <c r="I213" s="3"/>
      <c r="J213" s="3"/>
      <c r="K213" s="9"/>
      <c r="L213" s="5"/>
      <c r="M213" s="3"/>
      <c r="N213" s="3"/>
      <c r="O213" s="3"/>
      <c r="P213" s="3"/>
      <c r="Q213" s="3"/>
      <c r="R213" s="3"/>
      <c r="S213" s="3"/>
      <c r="T213" s="161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</row>
    <row r="214" spans="1:39" ht="19.5" customHeight="1">
      <c r="A214" s="3"/>
      <c r="B214" s="3"/>
      <c r="C214" s="3"/>
      <c r="D214" s="3"/>
      <c r="E214" s="3"/>
      <c r="F214" s="9"/>
      <c r="G214" s="3"/>
      <c r="H214" s="3"/>
      <c r="I214" s="3"/>
      <c r="J214" s="3"/>
      <c r="K214" s="9"/>
      <c r="L214" s="5"/>
      <c r="M214" s="3"/>
      <c r="N214" s="3"/>
      <c r="O214" s="3"/>
      <c r="P214" s="3"/>
      <c r="Q214" s="3"/>
      <c r="R214" s="3"/>
      <c r="S214" s="3"/>
      <c r="T214" s="161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</row>
    <row r="215" spans="1:39" ht="19.5" customHeight="1">
      <c r="A215" s="3"/>
      <c r="B215" s="3"/>
      <c r="C215" s="3"/>
      <c r="D215" s="3"/>
      <c r="E215" s="3"/>
      <c r="F215" s="9"/>
      <c r="G215" s="3"/>
      <c r="H215" s="3"/>
      <c r="I215" s="3"/>
      <c r="J215" s="3"/>
      <c r="K215" s="9"/>
      <c r="L215" s="5"/>
      <c r="M215" s="3"/>
      <c r="N215" s="3"/>
      <c r="O215" s="3"/>
      <c r="P215" s="3"/>
      <c r="Q215" s="3"/>
      <c r="R215" s="3"/>
      <c r="S215" s="3"/>
      <c r="T215" s="161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</row>
    <row r="216" spans="1:39" ht="19.5" customHeight="1">
      <c r="A216" s="3"/>
      <c r="B216" s="3"/>
      <c r="C216" s="3"/>
      <c r="D216" s="3"/>
      <c r="E216" s="3"/>
      <c r="F216" s="9"/>
      <c r="G216" s="3"/>
      <c r="H216" s="3"/>
      <c r="I216" s="3"/>
      <c r="J216" s="3"/>
      <c r="K216" s="9"/>
      <c r="L216" s="5"/>
      <c r="M216" s="3"/>
      <c r="N216" s="3"/>
      <c r="O216" s="3"/>
      <c r="P216" s="3"/>
      <c r="Q216" s="3"/>
      <c r="R216" s="3"/>
      <c r="S216" s="3"/>
      <c r="T216" s="161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</row>
    <row r="217" spans="1:39" ht="19.5" customHeight="1">
      <c r="A217" s="3"/>
      <c r="B217" s="3"/>
      <c r="C217" s="3"/>
      <c r="D217" s="3"/>
      <c r="E217" s="3"/>
      <c r="F217" s="9"/>
      <c r="G217" s="3"/>
      <c r="H217" s="3"/>
      <c r="I217" s="3"/>
      <c r="J217" s="3"/>
      <c r="K217" s="9"/>
      <c r="L217" s="5"/>
      <c r="M217" s="3"/>
      <c r="N217" s="3"/>
      <c r="O217" s="3"/>
      <c r="P217" s="3"/>
      <c r="Q217" s="3"/>
      <c r="R217" s="3"/>
      <c r="S217" s="3"/>
      <c r="T217" s="161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</row>
    <row r="218" spans="1:39" ht="19.5" customHeight="1">
      <c r="A218" s="3"/>
      <c r="B218" s="3"/>
      <c r="C218" s="3"/>
      <c r="D218" s="3"/>
      <c r="E218" s="3"/>
      <c r="F218" s="9"/>
      <c r="G218" s="3"/>
      <c r="H218" s="3"/>
      <c r="I218" s="3"/>
      <c r="J218" s="3"/>
      <c r="K218" s="9"/>
      <c r="L218" s="5"/>
      <c r="M218" s="3"/>
      <c r="N218" s="3"/>
      <c r="O218" s="3"/>
      <c r="P218" s="3"/>
      <c r="Q218" s="3"/>
      <c r="R218" s="3"/>
      <c r="S218" s="3"/>
      <c r="T218" s="161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</row>
    <row r="219" spans="1:39" ht="19.5" customHeight="1">
      <c r="A219" s="3"/>
      <c r="B219" s="3"/>
      <c r="C219" s="3"/>
      <c r="D219" s="3"/>
      <c r="E219" s="3"/>
      <c r="F219" s="9"/>
      <c r="G219" s="3"/>
      <c r="H219" s="3"/>
      <c r="I219" s="3"/>
      <c r="J219" s="3"/>
      <c r="K219" s="9"/>
      <c r="L219" s="5"/>
      <c r="M219" s="3"/>
      <c r="N219" s="3"/>
      <c r="O219" s="3"/>
      <c r="P219" s="3"/>
      <c r="Q219" s="3"/>
      <c r="R219" s="3"/>
      <c r="S219" s="3"/>
      <c r="T219" s="161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</row>
    <row r="220" spans="1:39" ht="19.5" customHeight="1">
      <c r="A220" s="3"/>
      <c r="B220" s="3"/>
      <c r="C220" s="3"/>
      <c r="D220" s="3"/>
      <c r="E220" s="3"/>
      <c r="F220" s="9"/>
      <c r="G220" s="3"/>
      <c r="H220" s="3"/>
      <c r="I220" s="3"/>
      <c r="J220" s="3"/>
      <c r="K220" s="9"/>
      <c r="L220" s="5"/>
      <c r="M220" s="3"/>
      <c r="N220" s="3"/>
      <c r="O220" s="3"/>
      <c r="P220" s="3"/>
      <c r="Q220" s="3"/>
      <c r="R220" s="3"/>
      <c r="S220" s="3"/>
      <c r="T220" s="161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</row>
    <row r="221" spans="1:39" ht="19.5" customHeight="1">
      <c r="A221" s="3"/>
      <c r="B221" s="3"/>
      <c r="C221" s="3"/>
      <c r="D221" s="3"/>
      <c r="E221" s="3"/>
      <c r="F221" s="9"/>
      <c r="G221" s="3"/>
      <c r="H221" s="3"/>
      <c r="I221" s="3"/>
      <c r="J221" s="3"/>
      <c r="K221" s="9"/>
      <c r="L221" s="5"/>
      <c r="M221" s="3"/>
      <c r="N221" s="3"/>
      <c r="O221" s="3"/>
      <c r="P221" s="3"/>
      <c r="Q221" s="3"/>
      <c r="R221" s="3"/>
      <c r="S221" s="3"/>
      <c r="T221" s="161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</row>
    <row r="222" spans="1:39" ht="19.5" customHeight="1">
      <c r="A222" s="3"/>
      <c r="B222" s="3"/>
      <c r="C222" s="3"/>
      <c r="D222" s="3"/>
      <c r="E222" s="3"/>
      <c r="F222" s="9"/>
      <c r="G222" s="3"/>
      <c r="H222" s="3"/>
      <c r="I222" s="3"/>
      <c r="J222" s="3"/>
      <c r="K222" s="9"/>
      <c r="L222" s="5"/>
      <c r="M222" s="3"/>
      <c r="N222" s="3"/>
      <c r="O222" s="3"/>
      <c r="P222" s="3"/>
      <c r="Q222" s="3"/>
      <c r="R222" s="3"/>
      <c r="S222" s="3"/>
      <c r="T222" s="161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</row>
    <row r="223" spans="1:39" ht="19.5" customHeight="1">
      <c r="A223" s="3"/>
      <c r="B223" s="3"/>
      <c r="C223" s="3"/>
      <c r="D223" s="3"/>
      <c r="E223" s="3"/>
      <c r="F223" s="9"/>
      <c r="G223" s="3"/>
      <c r="H223" s="3"/>
      <c r="I223" s="3"/>
      <c r="J223" s="3"/>
      <c r="K223" s="9"/>
      <c r="L223" s="5"/>
      <c r="M223" s="3"/>
      <c r="N223" s="3"/>
      <c r="O223" s="3"/>
      <c r="P223" s="3"/>
      <c r="Q223" s="3"/>
      <c r="R223" s="3"/>
      <c r="S223" s="3"/>
      <c r="T223" s="161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</row>
    <row r="224" spans="1:39" ht="19.5" customHeight="1">
      <c r="A224" s="3"/>
      <c r="B224" s="3"/>
      <c r="C224" s="3"/>
      <c r="D224" s="3"/>
      <c r="E224" s="3"/>
      <c r="F224" s="9"/>
      <c r="G224" s="3"/>
      <c r="H224" s="3"/>
      <c r="I224" s="3"/>
      <c r="J224" s="3"/>
      <c r="K224" s="9"/>
      <c r="L224" s="5"/>
      <c r="M224" s="3"/>
      <c r="N224" s="3"/>
      <c r="O224" s="3"/>
      <c r="P224" s="3"/>
      <c r="Q224" s="3"/>
      <c r="R224" s="3"/>
      <c r="S224" s="3"/>
      <c r="T224" s="161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</row>
    <row r="225" spans="1:39" ht="19.5" customHeight="1">
      <c r="A225" s="3"/>
      <c r="B225" s="3"/>
      <c r="C225" s="3"/>
      <c r="D225" s="3"/>
      <c r="E225" s="3"/>
      <c r="F225" s="9"/>
      <c r="G225" s="3"/>
      <c r="H225" s="3"/>
      <c r="I225" s="3"/>
      <c r="J225" s="3"/>
      <c r="K225" s="9"/>
      <c r="L225" s="5"/>
      <c r="M225" s="3"/>
      <c r="N225" s="3"/>
      <c r="O225" s="3"/>
      <c r="P225" s="3"/>
      <c r="Q225" s="3"/>
      <c r="R225" s="3"/>
      <c r="S225" s="3"/>
      <c r="T225" s="161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</row>
    <row r="226" spans="1:39" ht="19.5" customHeight="1">
      <c r="A226" s="3"/>
      <c r="B226" s="3"/>
      <c r="C226" s="3"/>
      <c r="D226" s="3"/>
      <c r="E226" s="3"/>
      <c r="F226" s="9"/>
      <c r="G226" s="3"/>
      <c r="H226" s="3"/>
      <c r="I226" s="3"/>
      <c r="J226" s="3"/>
      <c r="K226" s="9"/>
      <c r="L226" s="5"/>
      <c r="M226" s="3"/>
      <c r="N226" s="3"/>
      <c r="O226" s="3"/>
      <c r="P226" s="3"/>
      <c r="Q226" s="3"/>
      <c r="R226" s="3"/>
      <c r="S226" s="3"/>
      <c r="T226" s="161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</row>
    <row r="227" spans="1:39" ht="19.5" customHeight="1">
      <c r="A227" s="3"/>
      <c r="B227" s="3"/>
      <c r="C227" s="3"/>
      <c r="D227" s="3"/>
      <c r="E227" s="3"/>
      <c r="F227" s="9"/>
      <c r="G227" s="3"/>
      <c r="H227" s="3"/>
      <c r="I227" s="3"/>
      <c r="J227" s="3"/>
      <c r="K227" s="9"/>
      <c r="L227" s="5"/>
      <c r="M227" s="3"/>
      <c r="N227" s="3"/>
      <c r="O227" s="3"/>
      <c r="P227" s="3"/>
      <c r="Q227" s="3"/>
      <c r="R227" s="3"/>
      <c r="S227" s="3"/>
      <c r="T227" s="161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</row>
    <row r="228" spans="1:39" ht="19.5" customHeight="1">
      <c r="A228" s="331"/>
      <c r="B228" s="3"/>
      <c r="C228" s="3"/>
      <c r="D228" s="3"/>
      <c r="E228" s="3"/>
      <c r="F228" s="9"/>
      <c r="G228" s="3"/>
      <c r="H228" s="3"/>
      <c r="I228" s="3"/>
      <c r="J228" s="3"/>
      <c r="K228" s="9"/>
      <c r="L228" s="5"/>
      <c r="M228" s="3"/>
      <c r="N228" s="3"/>
      <c r="O228" s="3"/>
      <c r="P228" s="3"/>
      <c r="Q228" s="3"/>
      <c r="R228" s="3"/>
      <c r="S228" s="3"/>
      <c r="T228" s="161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</row>
    <row r="229" spans="1:39" ht="19.5" customHeight="1">
      <c r="A229" s="163"/>
      <c r="B229" s="3"/>
      <c r="C229" s="3"/>
      <c r="D229" s="3"/>
      <c r="E229" s="3"/>
      <c r="F229" s="9"/>
      <c r="G229" s="3"/>
      <c r="H229" s="3"/>
      <c r="I229" s="3"/>
      <c r="J229" s="3"/>
      <c r="K229" s="9"/>
      <c r="L229" s="5"/>
      <c r="M229" s="3"/>
      <c r="N229" s="3"/>
      <c r="O229" s="3"/>
      <c r="P229" s="3"/>
      <c r="Q229" s="3"/>
      <c r="R229" s="3"/>
      <c r="S229" s="3"/>
      <c r="T229" s="161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</row>
    <row r="230" spans="1:39" ht="19.5" customHeight="1">
      <c r="A230" s="163"/>
      <c r="B230" s="3"/>
      <c r="C230" s="3"/>
      <c r="D230" s="3"/>
      <c r="E230" s="3"/>
      <c r="F230" s="9"/>
      <c r="G230" s="3"/>
      <c r="H230" s="3"/>
      <c r="I230" s="3"/>
      <c r="J230" s="3"/>
      <c r="K230" s="9"/>
      <c r="L230" s="5"/>
      <c r="M230" s="3"/>
      <c r="N230" s="3"/>
      <c r="O230" s="3"/>
      <c r="P230" s="3"/>
      <c r="Q230" s="3"/>
      <c r="R230" s="3"/>
      <c r="S230" s="3"/>
      <c r="T230" s="161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</row>
    <row r="231" spans="1:39" ht="19.5" customHeight="1">
      <c r="A231" s="163"/>
      <c r="B231" s="3"/>
      <c r="C231" s="3"/>
      <c r="D231" s="3"/>
      <c r="E231" s="3"/>
      <c r="F231" s="9"/>
      <c r="G231" s="3"/>
      <c r="H231" s="3"/>
      <c r="I231" s="3"/>
      <c r="J231" s="3"/>
      <c r="K231" s="9"/>
      <c r="L231" s="5"/>
      <c r="M231" s="3"/>
      <c r="N231" s="3"/>
      <c r="O231" s="3"/>
      <c r="P231" s="3"/>
      <c r="Q231" s="3"/>
      <c r="R231" s="3"/>
      <c r="S231" s="3"/>
      <c r="T231" s="161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</row>
    <row r="232" spans="1:39" ht="19.5" customHeight="1">
      <c r="A232" s="163"/>
      <c r="B232" s="3"/>
      <c r="C232" s="3"/>
      <c r="D232" s="3"/>
      <c r="E232" s="3"/>
      <c r="F232" s="9"/>
      <c r="G232" s="3"/>
      <c r="H232" s="3"/>
      <c r="I232" s="3"/>
      <c r="J232" s="3"/>
      <c r="K232" s="9"/>
      <c r="L232" s="5"/>
      <c r="M232" s="3"/>
      <c r="N232" s="3"/>
      <c r="O232" s="3"/>
      <c r="P232" s="3"/>
      <c r="Q232" s="3"/>
      <c r="R232" s="3"/>
      <c r="S232" s="3"/>
      <c r="T232" s="161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</row>
    <row r="233" spans="1:39" ht="19.5" customHeight="1">
      <c r="A233" s="163"/>
      <c r="B233" s="3"/>
      <c r="C233" s="3"/>
      <c r="D233" s="3"/>
      <c r="E233" s="3"/>
      <c r="F233" s="9"/>
      <c r="G233" s="3"/>
      <c r="H233" s="3"/>
      <c r="I233" s="3"/>
      <c r="J233" s="3"/>
      <c r="K233" s="9"/>
      <c r="L233" s="5"/>
      <c r="M233" s="3"/>
      <c r="N233" s="3"/>
      <c r="O233" s="3"/>
      <c r="P233" s="3"/>
      <c r="Q233" s="3"/>
      <c r="R233" s="3"/>
      <c r="S233" s="3"/>
      <c r="T233" s="161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</row>
    <row r="234" spans="1:39" ht="19.5" customHeight="1">
      <c r="A234" s="163"/>
      <c r="B234" s="3"/>
      <c r="C234" s="3"/>
      <c r="D234" s="3"/>
      <c r="E234" s="3"/>
      <c r="F234" s="9"/>
      <c r="G234" s="3"/>
      <c r="H234" s="3"/>
      <c r="I234" s="3"/>
      <c r="J234" s="3"/>
      <c r="K234" s="9"/>
      <c r="L234" s="5"/>
      <c r="M234" s="3"/>
      <c r="N234" s="3"/>
      <c r="O234" s="3"/>
      <c r="P234" s="3"/>
      <c r="Q234" s="3"/>
      <c r="R234" s="3"/>
      <c r="S234" s="3"/>
      <c r="T234" s="161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</row>
    <row r="235" spans="1:39" ht="19.5" customHeight="1">
      <c r="A235" s="163"/>
      <c r="B235" s="3"/>
      <c r="C235" s="3"/>
      <c r="D235" s="3"/>
      <c r="E235" s="3"/>
      <c r="F235" s="9"/>
      <c r="G235" s="3"/>
      <c r="H235" s="3"/>
      <c r="I235" s="3"/>
      <c r="J235" s="3"/>
      <c r="K235" s="9"/>
      <c r="L235" s="5"/>
      <c r="M235" s="3"/>
      <c r="N235" s="3"/>
      <c r="O235" s="3"/>
      <c r="P235" s="3"/>
      <c r="Q235" s="3"/>
      <c r="R235" s="3"/>
      <c r="S235" s="3"/>
      <c r="T235" s="161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</row>
    <row r="236" spans="1:39" ht="19.5" customHeight="1">
      <c r="A236" s="163"/>
      <c r="B236" s="3"/>
      <c r="C236" s="3"/>
      <c r="D236" s="3"/>
      <c r="E236" s="3"/>
      <c r="F236" s="9"/>
      <c r="G236" s="3"/>
      <c r="H236" s="3"/>
      <c r="I236" s="3"/>
      <c r="J236" s="3"/>
      <c r="K236" s="9"/>
      <c r="L236" s="5"/>
      <c r="M236" s="3"/>
      <c r="N236" s="3"/>
      <c r="O236" s="3"/>
      <c r="P236" s="3"/>
      <c r="Q236" s="3"/>
      <c r="R236" s="3"/>
      <c r="S236" s="3"/>
      <c r="T236" s="161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</row>
    <row r="237" spans="1:39" ht="19.5" customHeight="1">
      <c r="A237" s="163"/>
      <c r="B237" s="3"/>
      <c r="C237" s="3"/>
      <c r="D237" s="3"/>
      <c r="E237" s="3"/>
      <c r="F237" s="9"/>
      <c r="G237" s="3"/>
      <c r="H237" s="3"/>
      <c r="I237" s="3"/>
      <c r="J237" s="3"/>
      <c r="K237" s="9"/>
      <c r="L237" s="5"/>
      <c r="M237" s="3"/>
      <c r="N237" s="3"/>
      <c r="O237" s="3"/>
      <c r="P237" s="3"/>
      <c r="Q237" s="3"/>
      <c r="R237" s="3"/>
      <c r="S237" s="3"/>
      <c r="T237" s="161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</row>
    <row r="238" spans="1:39" ht="19.5" customHeight="1">
      <c r="A238" s="163"/>
      <c r="B238" s="3"/>
      <c r="C238" s="3"/>
      <c r="D238" s="3"/>
      <c r="E238" s="3"/>
      <c r="F238" s="9"/>
      <c r="G238" s="3"/>
      <c r="H238" s="3"/>
      <c r="I238" s="3"/>
      <c r="J238" s="3"/>
      <c r="K238" s="9"/>
      <c r="L238" s="5"/>
      <c r="M238" s="3"/>
      <c r="N238" s="3"/>
      <c r="O238" s="3"/>
      <c r="P238" s="3"/>
      <c r="Q238" s="3"/>
      <c r="R238" s="3"/>
      <c r="S238" s="3"/>
      <c r="T238" s="161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</row>
    <row r="239" spans="1:39" ht="19.5" customHeight="1">
      <c r="A239" s="163"/>
      <c r="B239" s="3"/>
      <c r="C239" s="3"/>
      <c r="D239" s="3"/>
      <c r="E239" s="3"/>
      <c r="F239" s="9"/>
      <c r="G239" s="3"/>
      <c r="H239" s="3"/>
      <c r="I239" s="3"/>
      <c r="J239" s="3"/>
      <c r="K239" s="9"/>
      <c r="L239" s="5"/>
      <c r="M239" s="3"/>
      <c r="N239" s="3"/>
      <c r="O239" s="3"/>
      <c r="P239" s="3"/>
      <c r="Q239" s="3"/>
      <c r="R239" s="3"/>
      <c r="S239" s="3"/>
      <c r="T239" s="161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</row>
    <row r="240" spans="1:39" ht="19.5" customHeight="1">
      <c r="A240" s="163"/>
      <c r="B240" s="3"/>
      <c r="C240" s="3"/>
      <c r="D240" s="3"/>
      <c r="E240" s="3"/>
      <c r="F240" s="9"/>
      <c r="G240" s="3"/>
      <c r="H240" s="3"/>
      <c r="I240" s="3"/>
      <c r="J240" s="3"/>
      <c r="K240" s="9"/>
      <c r="L240" s="5"/>
      <c r="M240" s="3"/>
      <c r="N240" s="3"/>
      <c r="O240" s="3"/>
      <c r="P240" s="3"/>
      <c r="Q240" s="3"/>
      <c r="R240" s="3"/>
      <c r="S240" s="3"/>
      <c r="T240" s="161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</row>
    <row r="241" spans="1:39" ht="19.5" customHeight="1">
      <c r="A241" s="163"/>
      <c r="B241" s="3"/>
      <c r="C241" s="3"/>
      <c r="D241" s="3"/>
      <c r="E241" s="3"/>
      <c r="F241" s="9"/>
      <c r="G241" s="3"/>
      <c r="H241" s="3"/>
      <c r="I241" s="3"/>
      <c r="J241" s="3"/>
      <c r="K241" s="9"/>
      <c r="L241" s="5"/>
      <c r="M241" s="3"/>
      <c r="N241" s="3"/>
      <c r="O241" s="3"/>
      <c r="P241" s="3"/>
      <c r="Q241" s="3"/>
      <c r="R241" s="3"/>
      <c r="S241" s="3"/>
      <c r="T241" s="161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</row>
    <row r="242" spans="1:39" ht="19.5" customHeight="1">
      <c r="A242" s="163"/>
      <c r="B242" s="3"/>
      <c r="C242" s="3"/>
      <c r="D242" s="3"/>
      <c r="E242" s="3"/>
      <c r="F242" s="9"/>
      <c r="G242" s="3"/>
      <c r="H242" s="3"/>
      <c r="I242" s="3"/>
      <c r="J242" s="3"/>
      <c r="K242" s="9"/>
      <c r="L242" s="5"/>
      <c r="M242" s="3"/>
      <c r="N242" s="3"/>
      <c r="O242" s="3"/>
      <c r="P242" s="3"/>
      <c r="Q242" s="3"/>
      <c r="R242" s="3"/>
      <c r="S242" s="3"/>
      <c r="T242" s="161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</row>
    <row r="243" spans="1:39" ht="19.5" customHeight="1">
      <c r="A243" s="163"/>
      <c r="B243" s="3"/>
      <c r="C243" s="3"/>
      <c r="D243" s="3"/>
      <c r="E243" s="3"/>
      <c r="F243" s="9"/>
      <c r="G243" s="3"/>
      <c r="H243" s="3"/>
      <c r="I243" s="3"/>
      <c r="J243" s="3"/>
      <c r="K243" s="9"/>
      <c r="L243" s="5"/>
      <c r="M243" s="3"/>
      <c r="N243" s="3"/>
      <c r="O243" s="3"/>
      <c r="P243" s="3"/>
      <c r="Q243" s="3"/>
      <c r="R243" s="3"/>
      <c r="S243" s="3"/>
      <c r="T243" s="161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</row>
    <row r="244" spans="1:39" ht="19.5" customHeight="1">
      <c r="A244" s="163"/>
      <c r="B244" s="3"/>
      <c r="C244" s="3"/>
      <c r="D244" s="3"/>
      <c r="E244" s="3"/>
      <c r="F244" s="9"/>
      <c r="G244" s="3"/>
      <c r="H244" s="3"/>
      <c r="I244" s="3"/>
      <c r="J244" s="3"/>
      <c r="K244" s="9"/>
      <c r="L244" s="5"/>
      <c r="M244" s="3"/>
      <c r="N244" s="3"/>
      <c r="O244" s="3"/>
      <c r="P244" s="3"/>
      <c r="Q244" s="3"/>
      <c r="R244" s="3"/>
      <c r="S244" s="3"/>
      <c r="T244" s="161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</row>
    <row r="245" spans="1:39" ht="19.5" customHeight="1">
      <c r="A245" s="163"/>
      <c r="B245" s="3"/>
      <c r="C245" s="3"/>
      <c r="D245" s="3"/>
      <c r="E245" s="3"/>
      <c r="F245" s="9"/>
      <c r="G245" s="3"/>
      <c r="H245" s="3"/>
      <c r="I245" s="3"/>
      <c r="J245" s="3"/>
      <c r="K245" s="9"/>
      <c r="L245" s="5"/>
      <c r="M245" s="3"/>
      <c r="N245" s="3"/>
      <c r="O245" s="3"/>
      <c r="P245" s="3"/>
      <c r="Q245" s="3"/>
      <c r="R245" s="3"/>
      <c r="S245" s="3"/>
      <c r="T245" s="161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</row>
    <row r="246" spans="1:39" ht="19.5" customHeight="1">
      <c r="A246" s="163"/>
      <c r="B246" s="3"/>
      <c r="C246" s="3"/>
      <c r="D246" s="3"/>
      <c r="E246" s="3"/>
      <c r="F246" s="9"/>
      <c r="G246" s="3"/>
      <c r="H246" s="3"/>
      <c r="I246" s="3"/>
      <c r="J246" s="3"/>
      <c r="K246" s="9"/>
      <c r="L246" s="5"/>
      <c r="M246" s="3"/>
      <c r="N246" s="3"/>
      <c r="O246" s="3"/>
      <c r="P246" s="3"/>
      <c r="Q246" s="3"/>
      <c r="R246" s="3"/>
      <c r="S246" s="3"/>
      <c r="T246" s="161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</row>
    <row r="247" spans="1:39" ht="19.5" customHeight="1">
      <c r="A247" s="163"/>
      <c r="B247" s="3"/>
      <c r="C247" s="3"/>
      <c r="D247" s="3"/>
      <c r="E247" s="3"/>
      <c r="F247" s="9"/>
      <c r="G247" s="3"/>
      <c r="H247" s="3"/>
      <c r="I247" s="3"/>
      <c r="J247" s="3"/>
      <c r="K247" s="9"/>
      <c r="L247" s="5"/>
      <c r="M247" s="3"/>
      <c r="N247" s="3"/>
      <c r="O247" s="3"/>
      <c r="P247" s="3"/>
      <c r="Q247" s="3"/>
      <c r="R247" s="3"/>
      <c r="S247" s="3"/>
      <c r="T247" s="161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</row>
    <row r="248" spans="1:39" ht="19.5" customHeight="1">
      <c r="A248" s="163"/>
      <c r="B248" s="3"/>
      <c r="C248" s="3"/>
      <c r="D248" s="3"/>
      <c r="E248" s="3"/>
      <c r="F248" s="9"/>
      <c r="G248" s="3"/>
      <c r="H248" s="3"/>
      <c r="I248" s="3"/>
      <c r="J248" s="3"/>
      <c r="K248" s="9"/>
      <c r="L248" s="5"/>
      <c r="M248" s="3"/>
      <c r="N248" s="3"/>
      <c r="O248" s="3"/>
      <c r="P248" s="3"/>
      <c r="Q248" s="3"/>
      <c r="R248" s="3"/>
      <c r="S248" s="3"/>
      <c r="T248" s="161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</row>
    <row r="249" spans="1:39" ht="19.5" customHeight="1">
      <c r="A249" s="163"/>
      <c r="B249" s="3"/>
      <c r="C249" s="3"/>
      <c r="D249" s="3"/>
      <c r="E249" s="3"/>
      <c r="F249" s="9"/>
      <c r="G249" s="3"/>
      <c r="H249" s="3"/>
      <c r="I249" s="3"/>
      <c r="J249" s="3"/>
      <c r="K249" s="9"/>
      <c r="L249" s="5"/>
      <c r="M249" s="3"/>
      <c r="N249" s="3"/>
      <c r="O249" s="3"/>
      <c r="P249" s="3"/>
      <c r="Q249" s="3"/>
      <c r="R249" s="3"/>
      <c r="S249" s="3"/>
      <c r="T249" s="161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</row>
    <row r="250" spans="1:39" ht="19.5" customHeight="1">
      <c r="A250" s="163"/>
      <c r="B250" s="3"/>
      <c r="C250" s="3"/>
      <c r="D250" s="3"/>
      <c r="E250" s="3"/>
      <c r="F250" s="9"/>
      <c r="G250" s="3"/>
      <c r="H250" s="3"/>
      <c r="I250" s="3"/>
      <c r="J250" s="3"/>
      <c r="K250" s="9"/>
      <c r="L250" s="5"/>
      <c r="M250" s="3"/>
      <c r="N250" s="3"/>
      <c r="O250" s="3"/>
      <c r="P250" s="3"/>
      <c r="Q250" s="3"/>
      <c r="R250" s="3"/>
      <c r="S250" s="3"/>
      <c r="T250" s="161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</row>
    <row r="251" spans="1:39" ht="19.5" customHeight="1">
      <c r="A251" s="163"/>
      <c r="B251" s="3"/>
      <c r="C251" s="3"/>
      <c r="D251" s="3"/>
      <c r="E251" s="3"/>
      <c r="F251" s="9"/>
      <c r="G251" s="3"/>
      <c r="H251" s="3"/>
      <c r="I251" s="3"/>
      <c r="J251" s="3"/>
      <c r="K251" s="9"/>
      <c r="L251" s="5"/>
      <c r="M251" s="3"/>
      <c r="N251" s="3"/>
      <c r="O251" s="3"/>
      <c r="P251" s="3"/>
      <c r="Q251" s="3"/>
      <c r="R251" s="3"/>
      <c r="S251" s="3"/>
      <c r="T251" s="161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</row>
    <row r="252" spans="1:39" ht="19.5" customHeight="1">
      <c r="A252" s="163"/>
      <c r="B252" s="3"/>
      <c r="C252" s="3"/>
      <c r="D252" s="3"/>
      <c r="E252" s="3"/>
      <c r="F252" s="9"/>
      <c r="G252" s="3"/>
      <c r="H252" s="3"/>
      <c r="I252" s="3"/>
      <c r="J252" s="3"/>
      <c r="K252" s="9"/>
      <c r="L252" s="5"/>
      <c r="M252" s="3"/>
      <c r="N252" s="3"/>
      <c r="O252" s="3"/>
      <c r="P252" s="3"/>
      <c r="Q252" s="3"/>
      <c r="R252" s="3"/>
      <c r="S252" s="3"/>
      <c r="T252" s="161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</row>
    <row r="253" spans="1:39" ht="19.5" customHeight="1">
      <c r="A253" s="163"/>
      <c r="B253" s="3"/>
      <c r="C253" s="3"/>
      <c r="D253" s="3"/>
      <c r="E253" s="3"/>
      <c r="F253" s="9"/>
      <c r="G253" s="3"/>
      <c r="H253" s="3"/>
      <c r="I253" s="3"/>
      <c r="J253" s="3"/>
      <c r="K253" s="9"/>
      <c r="L253" s="5"/>
      <c r="M253" s="3"/>
      <c r="N253" s="3"/>
      <c r="O253" s="3"/>
      <c r="P253" s="3"/>
      <c r="Q253" s="3"/>
      <c r="R253" s="3"/>
      <c r="S253" s="3"/>
      <c r="T253" s="161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</row>
    <row r="254" spans="1:39" ht="19.5" customHeight="1">
      <c r="A254" s="163"/>
      <c r="B254" s="3"/>
      <c r="C254" s="3"/>
      <c r="D254" s="3"/>
      <c r="E254" s="3"/>
      <c r="F254" s="9"/>
      <c r="G254" s="3"/>
      <c r="H254" s="3"/>
      <c r="I254" s="3"/>
      <c r="J254" s="3"/>
      <c r="K254" s="9"/>
      <c r="L254" s="5"/>
      <c r="M254" s="3"/>
      <c r="N254" s="3"/>
      <c r="O254" s="3"/>
      <c r="P254" s="3"/>
      <c r="Q254" s="3"/>
      <c r="R254" s="3"/>
      <c r="S254" s="3"/>
      <c r="T254" s="161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</row>
    <row r="255" spans="1:3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</row>
    <row r="258" spans="1:3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</row>
    <row r="260" spans="1:3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</row>
    <row r="265" spans="1:3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</row>
    <row r="266" spans="1:3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</row>
    <row r="267" spans="1:3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</row>
    <row r="268" spans="1:3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</row>
    <row r="269" spans="1:3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</row>
    <row r="270" spans="1:3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</row>
    <row r="271" spans="1:3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</row>
    <row r="272" spans="1:3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</row>
    <row r="274" spans="1:3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</row>
    <row r="275" spans="1:3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</row>
    <row r="277" spans="1:3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</row>
    <row r="279" spans="1:3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</row>
    <row r="280" spans="1:3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</row>
    <row r="284" spans="1:3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</row>
    <row r="294" spans="1:3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</row>
    <row r="295" spans="1:3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</row>
    <row r="320" spans="1:3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</row>
    <row r="325" spans="1:3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</row>
    <row r="327" spans="1:3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</row>
    <row r="332" spans="1:3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</row>
    <row r="344" spans="1:3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</row>
    <row r="347" spans="1:3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</row>
    <row r="348" spans="1:3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</row>
    <row r="355" spans="1:3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</row>
    <row r="360" spans="1:3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</row>
    <row r="361" spans="1:3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</row>
    <row r="363" spans="1:3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</row>
    <row r="368" spans="1:3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</row>
    <row r="370" spans="1:3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</row>
    <row r="372" spans="1:3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</row>
    <row r="373" spans="1:3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</row>
    <row r="374" spans="1:3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</row>
    <row r="376" spans="1:3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</row>
    <row r="378" spans="1:3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</row>
    <row r="380" spans="1:3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</row>
    <row r="381" spans="1:3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</row>
    <row r="382" spans="1:3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</row>
    <row r="383" spans="1:3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</row>
    <row r="384" spans="1:3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</row>
    <row r="385" spans="1:3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</row>
    <row r="386" spans="1:3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</row>
    <row r="387" spans="1:3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</row>
    <row r="388" spans="1:3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</row>
    <row r="390" spans="1:3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</row>
    <row r="391" spans="1:3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</row>
    <row r="392" spans="1:3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</row>
    <row r="393" spans="1:3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</row>
    <row r="394" spans="1:3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</row>
    <row r="395" spans="1:3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</row>
    <row r="396" spans="1:3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</row>
    <row r="397" spans="1:3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</row>
    <row r="398" spans="1:3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</row>
    <row r="399" spans="1:3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</row>
    <row r="400" spans="1:3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</row>
    <row r="401" spans="1:3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</row>
    <row r="402" spans="1:3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</row>
    <row r="403" spans="1:3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</row>
    <row r="405" spans="1:3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</row>
    <row r="406" spans="1:3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</row>
    <row r="407" spans="1:3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</row>
    <row r="408" spans="1:3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</row>
    <row r="409" spans="1:3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</row>
    <row r="410" spans="1:3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</row>
    <row r="411" spans="1:3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</row>
    <row r="413" spans="1:3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</row>
    <row r="414" spans="1:3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</row>
    <row r="415" spans="1:3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</row>
    <row r="418" spans="1:3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</row>
    <row r="420" spans="1:3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</row>
    <row r="421" spans="1:3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</row>
    <row r="422" spans="1:3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</row>
    <row r="423" spans="1:3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</row>
    <row r="425" spans="1:3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</row>
    <row r="427" spans="1:3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</row>
    <row r="429" spans="1:3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</row>
    <row r="430" spans="1:3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</row>
    <row r="431" spans="1:3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</row>
    <row r="432" spans="1:3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</row>
    <row r="434" spans="1:3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</row>
    <row r="435" spans="1:3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</row>
    <row r="436" spans="1:3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</row>
    <row r="437" spans="1:3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</row>
    <row r="438" spans="1:3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</row>
    <row r="439" spans="1: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</row>
    <row r="440" spans="1:3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</row>
    <row r="441" spans="1:3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</row>
    <row r="443" spans="1:3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</row>
    <row r="444" spans="1:3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</row>
    <row r="445" spans="1:3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</row>
    <row r="446" spans="1:3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</row>
    <row r="447" spans="1:3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</row>
    <row r="448" spans="1:3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</row>
    <row r="451" spans="1:3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</row>
    <row r="453" spans="1:3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</row>
    <row r="454" spans="1:3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</row>
    <row r="455" spans="1:3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</row>
    <row r="457" spans="1:3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</row>
    <row r="458" spans="1:3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</row>
    <row r="461" spans="1:3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</row>
    <row r="462" spans="1:3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</row>
    <row r="463" spans="1:3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</row>
    <row r="464" spans="1:3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</row>
    <row r="465" spans="1:3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</row>
    <row r="466" spans="1:3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</row>
    <row r="468" spans="1:3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</row>
    <row r="469" spans="1:3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</row>
    <row r="471" spans="1:3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</row>
    <row r="472" spans="1:3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</row>
    <row r="473" spans="1:3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</row>
    <row r="475" spans="1:3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</row>
    <row r="479" spans="1:3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</row>
    <row r="481" spans="1:3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</row>
    <row r="482" spans="1:3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</row>
    <row r="483" spans="1:3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</row>
    <row r="484" spans="1:3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</row>
    <row r="486" spans="1:3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</row>
    <row r="487" spans="1:3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</row>
    <row r="489" spans="1:3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</row>
    <row r="490" spans="1:3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</row>
    <row r="491" spans="1:3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</row>
    <row r="492" spans="1:3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</row>
    <row r="493" spans="1:3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</row>
    <row r="495" spans="1:3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</row>
    <row r="497" spans="1:3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</row>
    <row r="498" spans="1:3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</row>
    <row r="499" spans="1:3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</row>
    <row r="500" spans="1:3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</row>
    <row r="501" spans="1:3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</row>
    <row r="502" spans="1:3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</row>
    <row r="506" spans="1:3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</row>
    <row r="507" spans="1:3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</row>
    <row r="508" spans="1:3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</row>
    <row r="509" spans="1:3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</row>
    <row r="510" spans="1:3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</row>
    <row r="511" spans="1:3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</row>
    <row r="512" spans="1:3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</row>
    <row r="513" spans="1:3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</row>
    <row r="514" spans="1:3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</row>
    <row r="515" spans="1:3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</row>
    <row r="516" spans="1:3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</row>
    <row r="517" spans="1:3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</row>
    <row r="518" spans="1:3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</row>
    <row r="519" spans="1:3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</row>
    <row r="520" spans="1:3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</row>
    <row r="521" spans="1:3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</row>
    <row r="524" spans="1:3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</row>
    <row r="526" spans="1:3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</row>
    <row r="527" spans="1:3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</row>
    <row r="528" spans="1:3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</row>
    <row r="529" spans="1:3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</row>
    <row r="530" spans="1:3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</row>
    <row r="531" spans="1:3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</row>
    <row r="532" spans="1:3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</row>
    <row r="533" spans="1:3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</row>
    <row r="534" spans="1:3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</row>
    <row r="535" spans="1:3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</row>
    <row r="536" spans="1:3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</row>
    <row r="537" spans="1:3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</row>
    <row r="541" spans="1:3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</row>
    <row r="542" spans="1:3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</row>
    <row r="544" spans="1:3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</row>
    <row r="545" spans="1:3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</row>
    <row r="547" spans="1:3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</row>
    <row r="548" spans="1:3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</row>
    <row r="549" spans="1:3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</row>
    <row r="550" spans="1:3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</row>
    <row r="551" spans="1:3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</row>
    <row r="552" spans="1:3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</row>
    <row r="553" spans="1:3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</row>
    <row r="554" spans="1:3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</row>
    <row r="557" spans="1:3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</row>
    <row r="559" spans="1:3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</row>
    <row r="560" spans="1:3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</row>
    <row r="561" spans="1:3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</row>
    <row r="562" spans="1:3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</row>
    <row r="563" spans="1:3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</row>
    <row r="564" spans="1:3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</row>
    <row r="565" spans="1:3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</row>
    <row r="566" spans="1:3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</row>
    <row r="567" spans="1:3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</row>
    <row r="568" spans="1:3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</row>
    <row r="569" spans="1:3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</row>
    <row r="570" spans="1:3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</row>
    <row r="571" spans="1:3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</row>
    <row r="572" spans="1:3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</row>
    <row r="573" spans="1:3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</row>
    <row r="574" spans="1:3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</row>
    <row r="575" spans="1:3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</row>
    <row r="576" spans="1:3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</row>
    <row r="577" spans="1:3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</row>
    <row r="578" spans="1:3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</row>
    <row r="579" spans="1:3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</row>
    <row r="581" spans="1:3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</row>
    <row r="583" spans="1:3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</row>
    <row r="584" spans="1:3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</row>
    <row r="585" spans="1:3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</row>
    <row r="586" spans="1:3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</row>
    <row r="587" spans="1:3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</row>
    <row r="588" spans="1:3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</row>
    <row r="590" spans="1:3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</row>
    <row r="591" spans="1:3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</row>
    <row r="592" spans="1:3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</row>
    <row r="593" spans="1:3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</row>
    <row r="594" spans="1:3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</row>
    <row r="595" spans="1:3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</row>
    <row r="596" spans="1:3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</row>
    <row r="597" spans="1:3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</row>
    <row r="598" spans="1:3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</row>
    <row r="600" spans="1:3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</row>
    <row r="601" spans="1:3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</row>
    <row r="603" spans="1:3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</row>
    <row r="604" spans="1:3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</row>
    <row r="605" spans="1:3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</row>
    <row r="606" spans="1:3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</row>
    <row r="607" spans="1:3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</row>
    <row r="608" spans="1:3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</row>
    <row r="609" spans="1:3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</row>
    <row r="610" spans="1:3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</row>
    <row r="612" spans="1:3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</row>
    <row r="613" spans="1:3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</row>
    <row r="614" spans="1:3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</row>
    <row r="615" spans="1:3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</row>
    <row r="616" spans="1:3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</row>
    <row r="617" spans="1:3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</row>
    <row r="618" spans="1:3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</row>
    <row r="619" spans="1:3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</row>
    <row r="620" spans="1:3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</row>
    <row r="621" spans="1:3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</row>
    <row r="622" spans="1:3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</row>
    <row r="623" spans="1:3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</row>
    <row r="624" spans="1:3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</row>
    <row r="625" spans="1:3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</row>
    <row r="626" spans="1:3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</row>
    <row r="627" spans="1:3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</row>
    <row r="629" spans="1:3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</row>
    <row r="630" spans="1:3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</row>
    <row r="631" spans="1:3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</row>
    <row r="632" spans="1:3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</row>
    <row r="633" spans="1:3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</row>
    <row r="634" spans="1:3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</row>
    <row r="635" spans="1:3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</row>
    <row r="637" spans="1:3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</row>
    <row r="638" spans="1:3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</row>
    <row r="639" spans="1: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</row>
    <row r="640" spans="1:3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</row>
    <row r="641" spans="1:3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</row>
    <row r="642" spans="1:3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</row>
    <row r="644" spans="1:3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</row>
    <row r="646" spans="1:3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</row>
    <row r="647" spans="1:3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</row>
    <row r="650" spans="1:3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</row>
    <row r="651" spans="1:3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</row>
    <row r="652" spans="1:3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</row>
    <row r="653" spans="1:3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</row>
    <row r="654" spans="1:3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</row>
    <row r="655" spans="1:3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</row>
    <row r="656" spans="1:3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</row>
    <row r="657" spans="1:3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</row>
    <row r="658" spans="1:3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</row>
    <row r="659" spans="1:3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</row>
    <row r="660" spans="1:3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</row>
    <row r="662" spans="1:3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</row>
    <row r="663" spans="1:3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</row>
    <row r="664" spans="1:3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</row>
    <row r="665" spans="1:3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</row>
    <row r="666" spans="1:3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</row>
    <row r="667" spans="1:3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3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</row>
    <row r="669" spans="1:3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</row>
    <row r="670" spans="1:3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</row>
    <row r="671" spans="1:3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</row>
    <row r="672" spans="1:3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</row>
    <row r="673" spans="1:3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</row>
    <row r="674" spans="1:3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</row>
    <row r="675" spans="1:3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</row>
    <row r="676" spans="1:3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</row>
    <row r="677" spans="1:3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</row>
    <row r="678" spans="1:3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</row>
    <row r="679" spans="1:3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</row>
    <row r="680" spans="1:3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</row>
    <row r="681" spans="1:3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</row>
    <row r="682" spans="1:3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</row>
    <row r="683" spans="1:3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</row>
    <row r="684" spans="1:3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</row>
    <row r="687" spans="1:3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</row>
    <row r="688" spans="1:3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</row>
    <row r="689" spans="1:3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</row>
    <row r="690" spans="1:3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</row>
    <row r="692" spans="1:3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</row>
    <row r="693" spans="1:3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</row>
    <row r="694" spans="1:3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</row>
    <row r="695" spans="1:3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</row>
    <row r="696" spans="1:3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</row>
    <row r="697" spans="1:3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</row>
    <row r="699" spans="1:3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</row>
    <row r="700" spans="1:3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</row>
    <row r="701" spans="1:3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</row>
    <row r="703" spans="1:3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</row>
    <row r="704" spans="1:3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</row>
    <row r="705" spans="1:3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</row>
    <row r="706" spans="1:3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</row>
    <row r="707" spans="1:3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</row>
    <row r="708" spans="1:3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</row>
    <row r="709" spans="1:3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</row>
    <row r="710" spans="1:3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</row>
    <row r="711" spans="1:3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</row>
    <row r="712" spans="1:3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</row>
    <row r="713" spans="1:3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</row>
    <row r="714" spans="1:3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</row>
    <row r="715" spans="1:3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</row>
    <row r="716" spans="1:3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</row>
    <row r="717" spans="1:3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</row>
    <row r="718" spans="1:3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</row>
    <row r="719" spans="1:3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</row>
    <row r="720" spans="1:3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</row>
    <row r="721" spans="1:3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</row>
    <row r="722" spans="1:3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</row>
    <row r="723" spans="1:3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</row>
    <row r="724" spans="1:3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</row>
    <row r="725" spans="1:3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</row>
    <row r="726" spans="1:3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</row>
    <row r="727" spans="1:3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</row>
    <row r="729" spans="1:3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</row>
    <row r="730" spans="1:3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</row>
    <row r="731" spans="1:3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</row>
    <row r="732" spans="1:3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</row>
    <row r="733" spans="1:3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</row>
    <row r="734" spans="1:3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</row>
    <row r="735" spans="1:3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</row>
    <row r="736" spans="1:3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</row>
    <row r="737" spans="1:3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</row>
    <row r="738" spans="1:3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</row>
    <row r="739" spans="1: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</row>
    <row r="740" spans="1:3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</row>
    <row r="741" spans="1:3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</row>
    <row r="742" spans="1:3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</row>
    <row r="743" spans="1:3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</row>
    <row r="744" spans="1:3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</row>
    <row r="745" spans="1:3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</row>
    <row r="746" spans="1:3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</row>
    <row r="747" spans="1:3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</row>
    <row r="748" spans="1:3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</row>
    <row r="749" spans="1:3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</row>
    <row r="750" spans="1:3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</row>
    <row r="751" spans="1:3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</row>
    <row r="752" spans="1:3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</row>
    <row r="753" spans="1:3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</row>
    <row r="754" spans="1:3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</row>
    <row r="755" spans="1:3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</row>
    <row r="756" spans="1:3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</row>
    <row r="757" spans="1:3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</row>
    <row r="759" spans="1:3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</row>
    <row r="760" spans="1:3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</row>
    <row r="761" spans="1:3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</row>
    <row r="762" spans="1:3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</row>
    <row r="763" spans="1:3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</row>
    <row r="764" spans="1:3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</row>
    <row r="765" spans="1:3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</row>
    <row r="766" spans="1:3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</row>
    <row r="767" spans="1:3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</row>
    <row r="768" spans="1:3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</row>
    <row r="769" spans="1:3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</row>
    <row r="770" spans="1:3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</row>
    <row r="771" spans="1:3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</row>
    <row r="773" spans="1:3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</row>
    <row r="774" spans="1:3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</row>
    <row r="775" spans="1:3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</row>
    <row r="776" spans="1:3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</row>
    <row r="777" spans="1:3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</row>
    <row r="778" spans="1:3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</row>
    <row r="779" spans="1:3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</row>
    <row r="780" spans="1:3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</row>
    <row r="781" spans="1:3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</row>
    <row r="782" spans="1:3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</row>
    <row r="783" spans="1:3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</row>
    <row r="784" spans="1:3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</row>
    <row r="785" spans="1:3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</row>
    <row r="786" spans="1:3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</row>
    <row r="787" spans="1:3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</row>
    <row r="788" spans="1:3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</row>
    <row r="789" spans="1:3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</row>
    <row r="790" spans="1:3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</row>
    <row r="791" spans="1:3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</row>
    <row r="792" spans="1:3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</row>
    <row r="793" spans="1:3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</row>
    <row r="795" spans="1:3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</row>
    <row r="796" spans="1:3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</row>
    <row r="797" spans="1:3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</row>
    <row r="798" spans="1:3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</row>
    <row r="799" spans="1:3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</row>
    <row r="800" spans="1:3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</row>
    <row r="801" spans="1:3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</row>
    <row r="802" spans="1:3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</row>
    <row r="803" spans="1:3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</row>
    <row r="804" spans="1:3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</row>
    <row r="805" spans="1:3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</row>
    <row r="806" spans="1:3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</row>
    <row r="807" spans="1:3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</row>
    <row r="808" spans="1:3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</row>
    <row r="809" spans="1:3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</row>
    <row r="810" spans="1:3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</row>
    <row r="811" spans="1:3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</row>
    <row r="812" spans="1:3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</row>
    <row r="813" spans="1:3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</row>
    <row r="814" spans="1:3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</row>
    <row r="815" spans="1:3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</row>
    <row r="816" spans="1:3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</row>
    <row r="817" spans="1:3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</row>
    <row r="818" spans="1:3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</row>
    <row r="819" spans="1:3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</row>
    <row r="820" spans="1:3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</row>
    <row r="821" spans="1:3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</row>
    <row r="822" spans="1:3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</row>
    <row r="823" spans="1:3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</row>
    <row r="825" spans="1:3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</row>
    <row r="826" spans="1:3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</row>
    <row r="827" spans="1:3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</row>
    <row r="828" spans="1:3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</row>
    <row r="829" spans="1:3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</row>
    <row r="830" spans="1:3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</row>
    <row r="831" spans="1:3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</row>
    <row r="832" spans="1:3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</row>
    <row r="833" spans="1:3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</row>
    <row r="834" spans="1:3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</row>
    <row r="835" spans="1:3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</row>
    <row r="836" spans="1:3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</row>
    <row r="837" spans="1:3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</row>
    <row r="840" spans="1:3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</row>
    <row r="841" spans="1:3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</row>
    <row r="842" spans="1:3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</row>
    <row r="843" spans="1:3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</row>
    <row r="844" spans="1:3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</row>
    <row r="845" spans="1:3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</row>
    <row r="846" spans="1:3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</row>
    <row r="847" spans="1:3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</row>
    <row r="848" spans="1:3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</row>
    <row r="849" spans="1:3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</row>
    <row r="850" spans="1:3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</row>
    <row r="851" spans="1:3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</row>
    <row r="852" spans="1:3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</row>
    <row r="853" spans="1:3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</row>
    <row r="854" spans="1:3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</row>
    <row r="855" spans="1:3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</row>
    <row r="856" spans="1:3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</row>
    <row r="857" spans="1:3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</row>
    <row r="858" spans="1:3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</row>
    <row r="859" spans="1:3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</row>
    <row r="860" spans="1:3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</row>
    <row r="861" spans="1:3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</row>
    <row r="862" spans="1:3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</row>
    <row r="863" spans="1:3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</row>
    <row r="864" spans="1:3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</row>
    <row r="865" spans="1:3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</row>
    <row r="866" spans="1:3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</row>
    <row r="867" spans="1:3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</row>
    <row r="868" spans="1:3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</row>
    <row r="869" spans="1:3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</row>
    <row r="870" spans="1:3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</row>
    <row r="871" spans="1:3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</row>
    <row r="872" spans="1:3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</row>
    <row r="873" spans="1:3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</row>
    <row r="874" spans="1:3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</row>
    <row r="875" spans="1:3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</row>
    <row r="876" spans="1:3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</row>
    <row r="877" spans="1:3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</row>
    <row r="878" spans="1:3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</row>
    <row r="879" spans="1:3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</row>
    <row r="880" spans="1:3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</row>
    <row r="881" spans="1:3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</row>
    <row r="882" spans="1:3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</row>
    <row r="883" spans="1:3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</row>
    <row r="884" spans="1:3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</row>
    <row r="885" spans="1:3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</row>
    <row r="886" spans="1:3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</row>
    <row r="888" spans="1:3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</row>
    <row r="889" spans="1:3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</row>
    <row r="890" spans="1:3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</row>
    <row r="891" spans="1:3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</row>
    <row r="892" spans="1:3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</row>
    <row r="893" spans="1:3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</row>
    <row r="894" spans="1:3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</row>
    <row r="895" spans="1:3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</row>
    <row r="896" spans="1:3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</row>
    <row r="897" spans="1:3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</row>
    <row r="898" spans="1:3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</row>
    <row r="899" spans="1:3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</row>
    <row r="900" spans="1:3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</row>
    <row r="901" spans="1:3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</row>
    <row r="902" spans="1:3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</row>
    <row r="903" spans="1:3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</row>
    <row r="904" spans="1:3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</row>
    <row r="905" spans="1:3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</row>
    <row r="906" spans="1:3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</row>
    <row r="907" spans="1:3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</row>
    <row r="908" spans="1:3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</row>
    <row r="909" spans="1:3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</row>
    <row r="910" spans="1:3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</row>
    <row r="911" spans="1:3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</row>
    <row r="912" spans="1:3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</row>
    <row r="913" spans="1:3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</row>
    <row r="914" spans="1:3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</row>
    <row r="915" spans="1:3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</row>
    <row r="916" spans="1:3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</row>
    <row r="917" spans="1:3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</row>
    <row r="918" spans="1:3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</row>
    <row r="919" spans="1:3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</row>
    <row r="920" spans="1:3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</row>
    <row r="921" spans="1:3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</row>
    <row r="922" spans="1:3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</row>
    <row r="923" spans="1:3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</row>
    <row r="924" spans="1:3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</row>
    <row r="925" spans="1:3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</row>
    <row r="926" spans="1:3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</row>
    <row r="927" spans="1:3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</row>
    <row r="928" spans="1:3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</row>
    <row r="929" spans="1:3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</row>
    <row r="930" spans="1:3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</row>
    <row r="931" spans="1:3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</row>
    <row r="932" spans="1:3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</row>
    <row r="933" spans="1:3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</row>
    <row r="934" spans="1:3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</row>
    <row r="935" spans="1:3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</row>
    <row r="940" spans="1:3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</row>
    <row r="941" spans="1:3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</row>
    <row r="942" spans="1:3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</row>
    <row r="943" spans="1:3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</row>
    <row r="944" spans="1:3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</row>
    <row r="945" spans="1:3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</row>
    <row r="946" spans="1:3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</row>
    <row r="947" spans="1:3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1:3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</row>
    <row r="949" spans="1:3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1:3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</row>
    <row r="951" spans="1:3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</row>
    <row r="952" spans="1:3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1:3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</row>
    <row r="954" spans="1:3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1:3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1:3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</row>
    <row r="957" spans="1:3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</row>
    <row r="958" spans="1:3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</row>
    <row r="959" spans="1:3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</row>
    <row r="960" spans="1:3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</row>
    <row r="961" spans="1:3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</row>
    <row r="962" spans="1:3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</row>
    <row r="963" spans="1:3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1:3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</row>
    <row r="965" spans="1:3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</row>
    <row r="966" spans="1:3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</row>
    <row r="967" spans="1:3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</row>
    <row r="968" spans="1:3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</row>
    <row r="969" spans="1:3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</row>
    <row r="970" spans="1:3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</row>
    <row r="971" spans="1:3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</row>
    <row r="972" spans="1:3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</row>
    <row r="973" spans="1:3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</row>
    <row r="974" spans="1:3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</row>
    <row r="975" spans="1:3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</row>
    <row r="976" spans="1:3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</row>
    <row r="977" spans="1:3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</row>
    <row r="978" spans="1:3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</row>
    <row r="979" spans="1:3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</row>
    <row r="980" spans="1:3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</row>
    <row r="981" spans="1:3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</row>
    <row r="982" spans="1:3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</row>
    <row r="983" spans="1:3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</row>
    <row r="984" spans="1:3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</row>
    <row r="985" spans="1:3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</row>
    <row r="986" spans="1:3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</row>
    <row r="987" spans="1:3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</row>
    <row r="988" spans="1:3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</row>
    <row r="989" spans="1:3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</row>
    <row r="990" spans="1:3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</row>
    <row r="991" spans="1:3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</row>
    <row r="992" spans="1:3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</row>
    <row r="993" spans="1:3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</row>
    <row r="994" spans="1:3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</row>
    <row r="995" spans="1:3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</row>
    <row r="996" spans="1:3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</row>
    <row r="997" spans="1:3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</row>
    <row r="998" spans="1:3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</row>
    <row r="999" spans="1:3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</row>
    <row r="1000" spans="1:3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</row>
  </sheetData>
  <mergeCells count="53">
    <mergeCell ref="E52:H52"/>
    <mergeCell ref="E53:H53"/>
    <mergeCell ref="E54:H54"/>
    <mergeCell ref="E47:J47"/>
    <mergeCell ref="K47:P47"/>
    <mergeCell ref="E48:H48"/>
    <mergeCell ref="K48:N48"/>
    <mergeCell ref="E49:H49"/>
    <mergeCell ref="Q52:T52"/>
    <mergeCell ref="Q53:T53"/>
    <mergeCell ref="Q54:T54"/>
    <mergeCell ref="K49:N49"/>
    <mergeCell ref="K50:N50"/>
    <mergeCell ref="K51:N51"/>
    <mergeCell ref="K52:N52"/>
    <mergeCell ref="K53:N53"/>
    <mergeCell ref="K54:N54"/>
    <mergeCell ref="Q50:T50"/>
    <mergeCell ref="E4:G5"/>
    <mergeCell ref="H4:H6"/>
    <mergeCell ref="Q48:T48"/>
    <mergeCell ref="Q49:T49"/>
    <mergeCell ref="Q51:T51"/>
    <mergeCell ref="E50:H50"/>
    <mergeCell ref="E51:H51"/>
    <mergeCell ref="Q47:V47"/>
    <mergeCell ref="A1:C1"/>
    <mergeCell ref="A3:D3"/>
    <mergeCell ref="A4:A6"/>
    <mergeCell ref="B4:B6"/>
    <mergeCell ref="C4:D5"/>
    <mergeCell ref="AD4:AD5"/>
    <mergeCell ref="AE4:AE5"/>
    <mergeCell ref="AF4:AF5"/>
    <mergeCell ref="AG4:AG5"/>
    <mergeCell ref="AH4:AI4"/>
    <mergeCell ref="P4:P5"/>
    <mergeCell ref="Q4:S5"/>
    <mergeCell ref="AA4:AA5"/>
    <mergeCell ref="AB4:AB5"/>
    <mergeCell ref="AC4:AC5"/>
    <mergeCell ref="T4:T6"/>
    <mergeCell ref="U4:U5"/>
    <mergeCell ref="V4:V5"/>
    <mergeCell ref="W4:W5"/>
    <mergeCell ref="X4:X5"/>
    <mergeCell ref="Y4:Y5"/>
    <mergeCell ref="Z4:Z5"/>
    <mergeCell ref="I4:I5"/>
    <mergeCell ref="J4:J5"/>
    <mergeCell ref="K4:M5"/>
    <mergeCell ref="N4:N6"/>
    <mergeCell ref="O4:O5"/>
  </mergeCells>
  <printOptions horizontalCentered="1"/>
  <pageMargins left="0" right="0" top="0.5" bottom="0.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workbookViewId="0"/>
  </sheetViews>
  <sheetFormatPr defaultColWidth="12.5703125" defaultRowHeight="15" customHeight="1"/>
  <cols>
    <col min="1" max="1" width="4.140625" customWidth="1"/>
    <col min="2" max="2" width="21.28515625" customWidth="1"/>
    <col min="3" max="3" width="10.7109375" customWidth="1"/>
    <col min="4" max="4" width="11" customWidth="1"/>
    <col min="5" max="5" width="4.85546875" customWidth="1"/>
    <col min="6" max="6" width="3.85546875" customWidth="1"/>
    <col min="7" max="7" width="4.42578125" customWidth="1"/>
    <col min="8" max="8" width="6.140625" customWidth="1"/>
    <col min="9" max="15" width="5.7109375" customWidth="1"/>
    <col min="16" max="16" width="6.42578125" customWidth="1"/>
    <col min="17" max="22" width="5.7109375" customWidth="1"/>
    <col min="23" max="33" width="3.140625" customWidth="1"/>
    <col min="34" max="34" width="5.28515625" customWidth="1"/>
    <col min="35" max="36" width="3.28515625" customWidth="1"/>
    <col min="37" max="39" width="9" customWidth="1"/>
  </cols>
  <sheetData>
    <row r="1" spans="1:39" ht="19.5" customHeight="1">
      <c r="A1" s="455" t="s">
        <v>0</v>
      </c>
      <c r="B1" s="446"/>
      <c r="C1" s="446"/>
      <c r="D1" s="3"/>
      <c r="E1" s="3"/>
      <c r="F1" s="9"/>
      <c r="G1" s="3"/>
      <c r="H1" s="3"/>
      <c r="I1" s="3"/>
      <c r="J1" s="3"/>
      <c r="K1" s="9"/>
      <c r="L1" s="5"/>
      <c r="M1" s="3"/>
      <c r="N1" s="3"/>
      <c r="O1" s="3"/>
      <c r="P1" s="3"/>
      <c r="Q1" s="3"/>
      <c r="R1" s="9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9.5" customHeight="1">
      <c r="A2" s="3" t="s">
        <v>1195</v>
      </c>
      <c r="B2" s="3"/>
      <c r="C2" s="7"/>
      <c r="D2" s="7"/>
      <c r="E2" s="7"/>
      <c r="F2" s="8"/>
      <c r="G2" s="7"/>
      <c r="H2" s="2"/>
      <c r="I2" s="3"/>
      <c r="J2" s="3"/>
      <c r="K2" s="9"/>
      <c r="L2" s="5"/>
      <c r="M2" s="3"/>
      <c r="N2" s="3"/>
      <c r="O2" s="3"/>
      <c r="P2" s="3"/>
      <c r="Q2" s="3"/>
      <c r="R2" s="9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ht="19.5" customHeight="1">
      <c r="A3" s="447"/>
      <c r="B3" s="446"/>
      <c r="C3" s="446"/>
      <c r="D3" s="446"/>
      <c r="E3" s="3"/>
      <c r="F3" s="9"/>
      <c r="G3" s="3"/>
      <c r="H3" s="3"/>
      <c r="I3" s="3"/>
      <c r="J3" s="3"/>
      <c r="K3" s="9"/>
      <c r="L3" s="5"/>
      <c r="M3" s="3"/>
      <c r="N3" s="3"/>
      <c r="O3" s="3"/>
      <c r="P3" s="3"/>
      <c r="Q3" s="3"/>
      <c r="R3" s="9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27.7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8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8" t="s">
        <v>13</v>
      </c>
      <c r="V4" s="448" t="s">
        <v>14</v>
      </c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7"/>
      <c r="AI4" s="446"/>
      <c r="AJ4" s="3"/>
      <c r="AK4" s="3"/>
      <c r="AL4" s="17"/>
      <c r="AM4" s="17"/>
    </row>
    <row r="5" spans="1:39" ht="27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  <c r="AH5" s="3"/>
      <c r="AI5" s="3"/>
      <c r="AJ5" s="3"/>
      <c r="AK5" s="3"/>
      <c r="AL5" s="17"/>
      <c r="AM5" s="17"/>
    </row>
    <row r="6" spans="1:39" ht="19.5" customHeight="1">
      <c r="A6" s="443"/>
      <c r="B6" s="443"/>
      <c r="C6" s="12" t="s">
        <v>15</v>
      </c>
      <c r="D6" s="13" t="s">
        <v>16</v>
      </c>
      <c r="E6" s="204" t="s">
        <v>17</v>
      </c>
      <c r="F6" s="204" t="s">
        <v>18</v>
      </c>
      <c r="G6" s="204" t="s">
        <v>19</v>
      </c>
      <c r="H6" s="443"/>
      <c r="I6" s="204" t="s">
        <v>20</v>
      </c>
      <c r="J6" s="204" t="s">
        <v>20</v>
      </c>
      <c r="K6" s="204" t="s">
        <v>17</v>
      </c>
      <c r="L6" s="204" t="s">
        <v>18</v>
      </c>
      <c r="M6" s="204" t="s">
        <v>19</v>
      </c>
      <c r="N6" s="443"/>
      <c r="O6" s="204" t="s">
        <v>20</v>
      </c>
      <c r="P6" s="204" t="s">
        <v>17</v>
      </c>
      <c r="Q6" s="204" t="s">
        <v>17</v>
      </c>
      <c r="R6" s="204" t="s">
        <v>18</v>
      </c>
      <c r="S6" s="204" t="s">
        <v>19</v>
      </c>
      <c r="T6" s="443"/>
      <c r="U6" s="204" t="s">
        <v>20</v>
      </c>
      <c r="V6" s="204" t="s">
        <v>20</v>
      </c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3"/>
      <c r="AI6" s="3"/>
      <c r="AJ6" s="3"/>
      <c r="AK6" s="3"/>
      <c r="AL6" s="17"/>
      <c r="AM6" s="17"/>
    </row>
    <row r="7" spans="1:39" ht="19.5" customHeight="1">
      <c r="A7" s="255">
        <v>1</v>
      </c>
      <c r="B7" s="52" t="s">
        <v>1196</v>
      </c>
      <c r="C7" s="27" t="s">
        <v>1081</v>
      </c>
      <c r="D7" s="27"/>
      <c r="E7" s="135">
        <v>25.5</v>
      </c>
      <c r="F7" s="13" t="s">
        <v>56</v>
      </c>
      <c r="G7" s="21">
        <v>111</v>
      </c>
      <c r="H7" s="20">
        <f t="shared" ref="H7:H42" si="0">E7/(G7*G7)*10000</f>
        <v>20.696372047723397</v>
      </c>
      <c r="I7" s="22" t="s">
        <v>1120</v>
      </c>
      <c r="J7" s="22" t="s">
        <v>638</v>
      </c>
      <c r="K7" s="22">
        <v>25.5</v>
      </c>
      <c r="L7" s="48" t="s">
        <v>56</v>
      </c>
      <c r="M7" s="21">
        <v>112</v>
      </c>
      <c r="N7" s="20">
        <f t="shared" ref="N7:N8" si="1">K7/(M7*M7)*10000</f>
        <v>20.32844387755102</v>
      </c>
      <c r="O7" s="51" t="s">
        <v>670</v>
      </c>
      <c r="P7" s="51" t="s">
        <v>670</v>
      </c>
      <c r="Q7" s="22">
        <v>25</v>
      </c>
      <c r="R7" s="48" t="s">
        <v>23</v>
      </c>
      <c r="S7" s="22">
        <v>114</v>
      </c>
      <c r="T7" s="20">
        <f t="shared" ref="T7:T8" si="2">Q7/(S7*S7)*10000</f>
        <v>19.236688211757464</v>
      </c>
      <c r="U7" s="22">
        <v>25</v>
      </c>
      <c r="V7" s="22">
        <v>25.5</v>
      </c>
      <c r="W7" s="5"/>
      <c r="X7" s="5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17"/>
      <c r="AM7" s="17"/>
    </row>
    <row r="8" spans="1:39" ht="19.5" customHeight="1">
      <c r="A8" s="255">
        <v>2</v>
      </c>
      <c r="B8" s="17" t="s">
        <v>1197</v>
      </c>
      <c r="C8" s="27" t="s">
        <v>1198</v>
      </c>
      <c r="D8" s="27"/>
      <c r="E8" s="135">
        <v>23.5</v>
      </c>
      <c r="F8" s="14" t="s">
        <v>23</v>
      </c>
      <c r="G8" s="21">
        <v>107</v>
      </c>
      <c r="H8" s="20">
        <f t="shared" si="0"/>
        <v>20.525810114420473</v>
      </c>
      <c r="I8" s="21"/>
      <c r="J8" s="21"/>
      <c r="K8" s="21">
        <v>24.5</v>
      </c>
      <c r="L8" s="23" t="s">
        <v>23</v>
      </c>
      <c r="M8" s="21">
        <v>108</v>
      </c>
      <c r="N8" s="20">
        <f t="shared" si="1"/>
        <v>21.004801097393692</v>
      </c>
      <c r="O8" s="21"/>
      <c r="P8" s="21"/>
      <c r="Q8" s="22">
        <v>25.7</v>
      </c>
      <c r="R8" s="23" t="s">
        <v>23</v>
      </c>
      <c r="S8" s="22">
        <v>110</v>
      </c>
      <c r="T8" s="20">
        <f t="shared" si="2"/>
        <v>21.239669421487601</v>
      </c>
      <c r="U8" s="21"/>
      <c r="V8" s="21"/>
      <c r="W8" s="5"/>
      <c r="X8" s="5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17"/>
      <c r="AM8" s="17"/>
    </row>
    <row r="9" spans="1:39" ht="19.5" customHeight="1">
      <c r="A9" s="83">
        <v>3</v>
      </c>
      <c r="B9" s="205" t="s">
        <v>1199</v>
      </c>
      <c r="C9" s="172"/>
      <c r="D9" s="84" t="s">
        <v>1200</v>
      </c>
      <c r="E9" s="205">
        <v>16.5</v>
      </c>
      <c r="F9" s="86" t="s">
        <v>23</v>
      </c>
      <c r="G9" s="89">
        <v>109</v>
      </c>
      <c r="H9" s="88">
        <f t="shared" si="0"/>
        <v>13.887719888898239</v>
      </c>
      <c r="I9" s="89"/>
      <c r="J9" s="89"/>
      <c r="K9" s="93" t="s">
        <v>38</v>
      </c>
      <c r="L9" s="92"/>
      <c r="M9" s="89"/>
      <c r="N9" s="88"/>
      <c r="O9" s="89"/>
      <c r="P9" s="89"/>
      <c r="Q9" s="93"/>
      <c r="R9" s="92"/>
      <c r="S9" s="91"/>
      <c r="T9" s="88"/>
      <c r="U9" s="89"/>
      <c r="V9" s="89"/>
      <c r="W9" s="372"/>
      <c r="X9" s="372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83"/>
      <c r="AM9" s="83"/>
    </row>
    <row r="10" spans="1:39" ht="19.5" customHeight="1">
      <c r="A10" s="255">
        <v>4</v>
      </c>
      <c r="B10" s="168" t="s">
        <v>1201</v>
      </c>
      <c r="C10" s="18" t="s">
        <v>1202</v>
      </c>
      <c r="D10" s="225"/>
      <c r="E10" s="135">
        <v>17</v>
      </c>
      <c r="F10" s="14" t="s">
        <v>23</v>
      </c>
      <c r="G10" s="21">
        <v>108</v>
      </c>
      <c r="H10" s="20">
        <f t="shared" si="0"/>
        <v>14.574759945130316</v>
      </c>
      <c r="I10" s="353"/>
      <c r="J10" s="21"/>
      <c r="K10" s="21">
        <v>19.5</v>
      </c>
      <c r="L10" s="23" t="s">
        <v>23</v>
      </c>
      <c r="M10" s="21">
        <v>112</v>
      </c>
      <c r="N10" s="20">
        <f t="shared" ref="N10:N43" si="3">K10/(M10*M10)*10000</f>
        <v>15.545280612244898</v>
      </c>
      <c r="O10" s="21"/>
      <c r="P10" s="21"/>
      <c r="Q10" s="22">
        <v>20</v>
      </c>
      <c r="R10" s="23" t="s">
        <v>23</v>
      </c>
      <c r="S10" s="22">
        <v>114</v>
      </c>
      <c r="T10" s="20">
        <f t="shared" ref="T10:T43" si="4">Q10/(S10*S10)*10000</f>
        <v>15.389350569405972</v>
      </c>
      <c r="U10" s="21"/>
      <c r="V10" s="21"/>
      <c r="W10" s="5"/>
      <c r="X10" s="5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17"/>
      <c r="AM10" s="17"/>
    </row>
    <row r="11" spans="1:39" ht="19.5" customHeight="1">
      <c r="A11" s="255">
        <v>5</v>
      </c>
      <c r="B11" s="52" t="s">
        <v>1203</v>
      </c>
      <c r="C11" s="27"/>
      <c r="D11" s="27" t="s">
        <v>1047</v>
      </c>
      <c r="E11" s="135">
        <v>18</v>
      </c>
      <c r="F11" s="14" t="s">
        <v>23</v>
      </c>
      <c r="G11" s="21">
        <v>112</v>
      </c>
      <c r="H11" s="20">
        <f t="shared" si="0"/>
        <v>14.349489795918368</v>
      </c>
      <c r="I11" s="21"/>
      <c r="J11" s="21"/>
      <c r="K11" s="21">
        <v>19.2</v>
      </c>
      <c r="L11" s="23" t="s">
        <v>23</v>
      </c>
      <c r="M11" s="21">
        <v>113</v>
      </c>
      <c r="N11" s="20">
        <f t="shared" si="3"/>
        <v>15.036416320776882</v>
      </c>
      <c r="O11" s="21"/>
      <c r="P11" s="137"/>
      <c r="Q11" s="22">
        <v>19.5</v>
      </c>
      <c r="R11" s="23" t="s">
        <v>23</v>
      </c>
      <c r="S11" s="22">
        <v>115</v>
      </c>
      <c r="T11" s="20">
        <f t="shared" si="4"/>
        <v>14.744801512287335</v>
      </c>
      <c r="U11" s="21"/>
      <c r="V11" s="21"/>
      <c r="W11" s="5"/>
      <c r="X11" s="5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17"/>
      <c r="AM11" s="17"/>
    </row>
    <row r="12" spans="1:39" ht="19.5" customHeight="1">
      <c r="A12" s="255">
        <v>6</v>
      </c>
      <c r="B12" s="52" t="s">
        <v>1204</v>
      </c>
      <c r="C12" s="27" t="s">
        <v>1205</v>
      </c>
      <c r="D12" s="18"/>
      <c r="E12" s="135">
        <v>26.3</v>
      </c>
      <c r="F12" s="13" t="s">
        <v>56</v>
      </c>
      <c r="G12" s="21">
        <v>111</v>
      </c>
      <c r="H12" s="20">
        <f t="shared" si="0"/>
        <v>21.345669994318641</v>
      </c>
      <c r="I12" s="22" t="s">
        <v>638</v>
      </c>
      <c r="J12" s="22" t="s">
        <v>638</v>
      </c>
      <c r="K12" s="22">
        <v>25.7</v>
      </c>
      <c r="L12" s="48" t="s">
        <v>56</v>
      </c>
      <c r="M12" s="21">
        <v>111</v>
      </c>
      <c r="N12" s="20">
        <f t="shared" si="3"/>
        <v>20.858696534372207</v>
      </c>
      <c r="O12" s="51" t="s">
        <v>1206</v>
      </c>
      <c r="P12" s="51" t="s">
        <v>1045</v>
      </c>
      <c r="Q12" s="22">
        <v>25.8</v>
      </c>
      <c r="R12" s="48" t="s">
        <v>23</v>
      </c>
      <c r="S12" s="22">
        <v>113</v>
      </c>
      <c r="T12" s="20">
        <f t="shared" si="4"/>
        <v>20.205184431043936</v>
      </c>
      <c r="U12" s="22">
        <v>25.2</v>
      </c>
      <c r="V12" s="22">
        <v>25</v>
      </c>
      <c r="W12" s="5"/>
      <c r="X12" s="5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17"/>
      <c r="AM12" s="17"/>
    </row>
    <row r="13" spans="1:39" ht="19.5" customHeight="1">
      <c r="A13" s="255">
        <v>7</v>
      </c>
      <c r="B13" s="168" t="s">
        <v>1207</v>
      </c>
      <c r="C13" s="27" t="s">
        <v>1208</v>
      </c>
      <c r="D13" s="27"/>
      <c r="E13" s="135">
        <v>15</v>
      </c>
      <c r="F13" s="13" t="s">
        <v>220</v>
      </c>
      <c r="G13" s="21">
        <v>93</v>
      </c>
      <c r="H13" s="20">
        <f t="shared" si="0"/>
        <v>17.34304543877905</v>
      </c>
      <c r="I13" s="22" t="s">
        <v>1209</v>
      </c>
      <c r="J13" s="22" t="s">
        <v>1210</v>
      </c>
      <c r="K13" s="21">
        <v>16.100000000000001</v>
      </c>
      <c r="L13" s="48" t="s">
        <v>220</v>
      </c>
      <c r="M13" s="22">
        <v>95</v>
      </c>
      <c r="N13" s="20">
        <f t="shared" si="3"/>
        <v>17.839335180055404</v>
      </c>
      <c r="O13" s="51" t="s">
        <v>1211</v>
      </c>
      <c r="P13" s="51" t="s">
        <v>1212</v>
      </c>
      <c r="Q13" s="22">
        <v>16.5</v>
      </c>
      <c r="R13" s="48" t="s">
        <v>220</v>
      </c>
      <c r="S13" s="22">
        <v>97</v>
      </c>
      <c r="T13" s="20">
        <f t="shared" si="4"/>
        <v>17.53640131788713</v>
      </c>
      <c r="U13" s="51" t="s">
        <v>1213</v>
      </c>
      <c r="V13" s="22">
        <v>17.2</v>
      </c>
      <c r="W13" s="5"/>
      <c r="X13" s="5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17"/>
      <c r="AM13" s="17"/>
    </row>
    <row r="14" spans="1:39" ht="19.5" customHeight="1">
      <c r="A14" s="255">
        <v>8</v>
      </c>
      <c r="B14" s="17" t="s">
        <v>1214</v>
      </c>
      <c r="C14" s="27" t="s">
        <v>1215</v>
      </c>
      <c r="D14" s="27"/>
      <c r="E14" s="135">
        <v>16</v>
      </c>
      <c r="F14" s="14" t="s">
        <v>23</v>
      </c>
      <c r="G14" s="21">
        <v>103</v>
      </c>
      <c r="H14" s="20">
        <f t="shared" si="0"/>
        <v>15.08153454614007</v>
      </c>
      <c r="I14" s="61"/>
      <c r="J14" s="21"/>
      <c r="K14" s="21">
        <v>16.600000000000001</v>
      </c>
      <c r="L14" s="23" t="s">
        <v>23</v>
      </c>
      <c r="M14" s="21">
        <v>104</v>
      </c>
      <c r="N14" s="20">
        <f t="shared" si="3"/>
        <v>15.347633136094675</v>
      </c>
      <c r="O14" s="21"/>
      <c r="P14" s="21"/>
      <c r="Q14" s="22">
        <v>17</v>
      </c>
      <c r="R14" s="23" t="s">
        <v>23</v>
      </c>
      <c r="S14" s="22">
        <v>106</v>
      </c>
      <c r="T14" s="20">
        <f t="shared" si="4"/>
        <v>15.129939480242079</v>
      </c>
      <c r="U14" s="21"/>
      <c r="V14" s="21"/>
      <c r="W14" s="5"/>
      <c r="X14" s="5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17"/>
      <c r="AM14" s="17"/>
    </row>
    <row r="15" spans="1:39" ht="19.5" customHeight="1">
      <c r="A15" s="255">
        <v>9</v>
      </c>
      <c r="B15" s="52" t="s">
        <v>1216</v>
      </c>
      <c r="C15" s="27" t="s">
        <v>1217</v>
      </c>
      <c r="D15" s="18"/>
      <c r="E15" s="135">
        <v>24.5</v>
      </c>
      <c r="F15" s="14" t="s">
        <v>23</v>
      </c>
      <c r="G15" s="21">
        <v>113</v>
      </c>
      <c r="H15" s="20">
        <f t="shared" si="0"/>
        <v>19.187093742658</v>
      </c>
      <c r="I15" s="21"/>
      <c r="J15" s="21"/>
      <c r="K15" s="21">
        <v>25.2</v>
      </c>
      <c r="L15" s="23" t="s">
        <v>23</v>
      </c>
      <c r="M15" s="21">
        <v>115</v>
      </c>
      <c r="N15" s="20">
        <f t="shared" si="3"/>
        <v>19.054820415879018</v>
      </c>
      <c r="O15" s="21"/>
      <c r="P15" s="21"/>
      <c r="Q15" s="22">
        <v>26.2</v>
      </c>
      <c r="R15" s="23" t="s">
        <v>23</v>
      </c>
      <c r="S15" s="22">
        <v>116</v>
      </c>
      <c r="T15" s="20">
        <f t="shared" si="4"/>
        <v>19.470868014268728</v>
      </c>
      <c r="U15" s="21"/>
      <c r="V15" s="21"/>
      <c r="W15" s="5"/>
      <c r="X15" s="5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17"/>
      <c r="AM15" s="17"/>
    </row>
    <row r="16" spans="1:39" ht="19.5" customHeight="1">
      <c r="A16" s="255">
        <v>10</v>
      </c>
      <c r="B16" s="52" t="s">
        <v>1218</v>
      </c>
      <c r="C16" s="27" t="s">
        <v>1219</v>
      </c>
      <c r="D16" s="27"/>
      <c r="E16" s="135">
        <v>23</v>
      </c>
      <c r="F16" s="14" t="s">
        <v>23</v>
      </c>
      <c r="G16" s="21">
        <v>112</v>
      </c>
      <c r="H16" s="20">
        <f t="shared" si="0"/>
        <v>18.335459183673471</v>
      </c>
      <c r="I16" s="353"/>
      <c r="J16" s="21"/>
      <c r="K16" s="21">
        <v>24</v>
      </c>
      <c r="L16" s="23" t="s">
        <v>23</v>
      </c>
      <c r="M16" s="21">
        <v>114</v>
      </c>
      <c r="N16" s="20">
        <f t="shared" si="3"/>
        <v>18.467220683287163</v>
      </c>
      <c r="O16" s="21"/>
      <c r="P16" s="21"/>
      <c r="Q16" s="22">
        <v>27</v>
      </c>
      <c r="R16" s="23" t="s">
        <v>23</v>
      </c>
      <c r="S16" s="22">
        <v>115</v>
      </c>
      <c r="T16" s="20">
        <f t="shared" si="4"/>
        <v>20.415879017013232</v>
      </c>
      <c r="U16" s="21"/>
      <c r="V16" s="21"/>
      <c r="W16" s="5"/>
      <c r="X16" s="5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17"/>
      <c r="AM16" s="17"/>
    </row>
    <row r="17" spans="1:39" ht="19.5" customHeight="1">
      <c r="A17" s="255">
        <v>11</v>
      </c>
      <c r="B17" s="52" t="s">
        <v>1220</v>
      </c>
      <c r="C17" s="27" t="s">
        <v>1221</v>
      </c>
      <c r="D17" s="27"/>
      <c r="E17" s="135">
        <v>25.5</v>
      </c>
      <c r="F17" s="14" t="s">
        <v>23</v>
      </c>
      <c r="G17" s="21">
        <v>112</v>
      </c>
      <c r="H17" s="20">
        <f t="shared" si="0"/>
        <v>20.32844387755102</v>
      </c>
      <c r="I17" s="353"/>
      <c r="J17" s="21"/>
      <c r="K17" s="21">
        <v>26.4</v>
      </c>
      <c r="L17" s="23" t="s">
        <v>23</v>
      </c>
      <c r="M17" s="21">
        <v>114</v>
      </c>
      <c r="N17" s="20">
        <f t="shared" si="3"/>
        <v>20.31394275161588</v>
      </c>
      <c r="O17" s="21"/>
      <c r="P17" s="21"/>
      <c r="Q17" s="22">
        <v>26.5</v>
      </c>
      <c r="R17" s="23" t="s">
        <v>23</v>
      </c>
      <c r="S17" s="22">
        <v>116</v>
      </c>
      <c r="T17" s="20">
        <f t="shared" si="4"/>
        <v>19.693816884661118</v>
      </c>
      <c r="U17" s="21"/>
      <c r="V17" s="21"/>
      <c r="W17" s="5"/>
      <c r="X17" s="5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17"/>
      <c r="AM17" s="17"/>
    </row>
    <row r="18" spans="1:39" ht="19.5" customHeight="1">
      <c r="A18" s="373" t="s">
        <v>162</v>
      </c>
      <c r="B18" s="52" t="s">
        <v>1222</v>
      </c>
      <c r="C18" s="27"/>
      <c r="D18" s="27" t="s">
        <v>1179</v>
      </c>
      <c r="E18" s="135">
        <v>15.5</v>
      </c>
      <c r="F18" s="14" t="s">
        <v>23</v>
      </c>
      <c r="G18" s="21">
        <v>101</v>
      </c>
      <c r="H18" s="20">
        <f t="shared" si="0"/>
        <v>15.194588765807273</v>
      </c>
      <c r="I18" s="21"/>
      <c r="J18" s="21"/>
      <c r="K18" s="21">
        <v>16</v>
      </c>
      <c r="L18" s="23" t="s">
        <v>23</v>
      </c>
      <c r="M18" s="21">
        <v>104</v>
      </c>
      <c r="N18" s="20">
        <f t="shared" si="3"/>
        <v>14.792899408284024</v>
      </c>
      <c r="O18" s="21"/>
      <c r="P18" s="21"/>
      <c r="Q18" s="22">
        <v>15.8</v>
      </c>
      <c r="R18" s="23" t="s">
        <v>23</v>
      </c>
      <c r="S18" s="22">
        <v>105</v>
      </c>
      <c r="T18" s="20">
        <f t="shared" si="4"/>
        <v>14.331065759637189</v>
      </c>
      <c r="U18" s="21"/>
      <c r="V18" s="21"/>
      <c r="W18" s="5"/>
      <c r="X18" s="5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17"/>
      <c r="AM18" s="17"/>
    </row>
    <row r="19" spans="1:39" ht="19.5" customHeight="1">
      <c r="A19" s="255">
        <v>13</v>
      </c>
      <c r="B19" s="52" t="s">
        <v>1223</v>
      </c>
      <c r="C19" s="27"/>
      <c r="D19" s="27" t="s">
        <v>1224</v>
      </c>
      <c r="E19" s="135">
        <v>25</v>
      </c>
      <c r="F19" s="14" t="s">
        <v>23</v>
      </c>
      <c r="G19" s="21">
        <v>113</v>
      </c>
      <c r="H19" s="20">
        <f t="shared" si="0"/>
        <v>19.578667084344897</v>
      </c>
      <c r="I19" s="21"/>
      <c r="J19" s="21"/>
      <c r="K19" s="21">
        <v>25.5</v>
      </c>
      <c r="L19" s="23" t="s">
        <v>23</v>
      </c>
      <c r="M19" s="21">
        <v>114</v>
      </c>
      <c r="N19" s="20">
        <f t="shared" si="3"/>
        <v>19.621421975992611</v>
      </c>
      <c r="O19" s="21"/>
      <c r="P19" s="21"/>
      <c r="Q19" s="22">
        <v>25.5</v>
      </c>
      <c r="R19" s="23" t="s">
        <v>23</v>
      </c>
      <c r="S19" s="22">
        <v>115</v>
      </c>
      <c r="T19" s="20">
        <f t="shared" si="4"/>
        <v>19.281663516068054</v>
      </c>
      <c r="U19" s="21"/>
      <c r="V19" s="21"/>
      <c r="W19" s="5"/>
      <c r="X19" s="5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17"/>
      <c r="AM19" s="17"/>
    </row>
    <row r="20" spans="1:39" ht="19.5" customHeight="1">
      <c r="A20" s="255">
        <v>14</v>
      </c>
      <c r="B20" s="17" t="s">
        <v>1225</v>
      </c>
      <c r="C20" s="27" t="s">
        <v>1226</v>
      </c>
      <c r="D20" s="27"/>
      <c r="E20" s="135">
        <v>18.5</v>
      </c>
      <c r="F20" s="14" t="s">
        <v>23</v>
      </c>
      <c r="G20" s="21">
        <v>104</v>
      </c>
      <c r="H20" s="20">
        <f t="shared" si="0"/>
        <v>17.104289940828401</v>
      </c>
      <c r="I20" s="353"/>
      <c r="J20" s="21"/>
      <c r="K20" s="21">
        <v>19.3</v>
      </c>
      <c r="L20" s="23" t="s">
        <v>23</v>
      </c>
      <c r="M20" s="21">
        <v>105</v>
      </c>
      <c r="N20" s="20">
        <f t="shared" si="3"/>
        <v>17.505668934240365</v>
      </c>
      <c r="O20" s="21"/>
      <c r="P20" s="137"/>
      <c r="Q20" s="22">
        <v>20.399999999999999</v>
      </c>
      <c r="R20" s="23" t="s">
        <v>23</v>
      </c>
      <c r="S20" s="22">
        <v>106</v>
      </c>
      <c r="T20" s="20">
        <f t="shared" si="4"/>
        <v>18.155927376290496</v>
      </c>
      <c r="U20" s="21"/>
      <c r="V20" s="21"/>
      <c r="W20" s="5"/>
      <c r="X20" s="5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17"/>
      <c r="AM20" s="17"/>
    </row>
    <row r="21" spans="1:39" ht="19.5" customHeight="1">
      <c r="A21" s="255">
        <v>15</v>
      </c>
      <c r="B21" s="52" t="s">
        <v>1227</v>
      </c>
      <c r="C21" s="18" t="s">
        <v>1228</v>
      </c>
      <c r="D21" s="27"/>
      <c r="E21" s="135">
        <v>23.5</v>
      </c>
      <c r="F21" s="14" t="s">
        <v>23</v>
      </c>
      <c r="G21" s="21">
        <v>113</v>
      </c>
      <c r="H21" s="20">
        <f t="shared" si="0"/>
        <v>18.403947059284203</v>
      </c>
      <c r="I21" s="353"/>
      <c r="J21" s="21"/>
      <c r="K21" s="21">
        <v>25.9</v>
      </c>
      <c r="L21" s="23" t="s">
        <v>23</v>
      </c>
      <c r="M21" s="21">
        <v>114</v>
      </c>
      <c r="N21" s="20">
        <f t="shared" si="3"/>
        <v>19.929208987380733</v>
      </c>
      <c r="O21" s="21"/>
      <c r="P21" s="21"/>
      <c r="Q21" s="22">
        <v>26.6</v>
      </c>
      <c r="R21" s="23" t="s">
        <v>23</v>
      </c>
      <c r="S21" s="22">
        <v>118</v>
      </c>
      <c r="T21" s="20">
        <f t="shared" si="4"/>
        <v>19.103705831657571</v>
      </c>
      <c r="U21" s="21"/>
      <c r="V21" s="21"/>
      <c r="W21" s="5"/>
      <c r="X21" s="5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17"/>
      <c r="AM21" s="17"/>
    </row>
    <row r="22" spans="1:39" ht="19.5" customHeight="1">
      <c r="A22" s="255">
        <v>16</v>
      </c>
      <c r="B22" s="17" t="s">
        <v>1229</v>
      </c>
      <c r="C22" s="27"/>
      <c r="D22" s="27">
        <v>43182</v>
      </c>
      <c r="E22" s="135">
        <v>25</v>
      </c>
      <c r="F22" s="14" t="s">
        <v>23</v>
      </c>
      <c r="G22" s="21">
        <v>114</v>
      </c>
      <c r="H22" s="20">
        <f t="shared" si="0"/>
        <v>19.236688211757464</v>
      </c>
      <c r="I22" s="21"/>
      <c r="J22" s="166"/>
      <c r="K22" s="21">
        <v>25.2</v>
      </c>
      <c r="L22" s="23" t="s">
        <v>23</v>
      </c>
      <c r="M22" s="21">
        <v>115</v>
      </c>
      <c r="N22" s="20">
        <f t="shared" si="3"/>
        <v>19.054820415879018</v>
      </c>
      <c r="O22" s="166"/>
      <c r="P22" s="21"/>
      <c r="Q22" s="22">
        <v>26.1</v>
      </c>
      <c r="R22" s="23" t="s">
        <v>23</v>
      </c>
      <c r="S22" s="22">
        <v>116</v>
      </c>
      <c r="T22" s="20">
        <f t="shared" si="4"/>
        <v>19.396551724137932</v>
      </c>
      <c r="U22" s="21"/>
      <c r="V22" s="21"/>
      <c r="W22" s="5"/>
      <c r="X22" s="5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17"/>
      <c r="AM22" s="17"/>
    </row>
    <row r="23" spans="1:39" ht="19.5" customHeight="1">
      <c r="A23" s="255">
        <v>17</v>
      </c>
      <c r="B23" s="17" t="s">
        <v>1230</v>
      </c>
      <c r="C23" s="27"/>
      <c r="D23" s="27" t="s">
        <v>1231</v>
      </c>
      <c r="E23" s="135">
        <v>16.5</v>
      </c>
      <c r="F23" s="14" t="s">
        <v>23</v>
      </c>
      <c r="G23" s="21">
        <v>111</v>
      </c>
      <c r="H23" s="20">
        <f t="shared" si="0"/>
        <v>13.391770148526904</v>
      </c>
      <c r="I23" s="21"/>
      <c r="J23" s="166"/>
      <c r="K23" s="21">
        <v>18</v>
      </c>
      <c r="L23" s="23" t="s">
        <v>23</v>
      </c>
      <c r="M23" s="21">
        <v>114</v>
      </c>
      <c r="N23" s="20">
        <f t="shared" si="3"/>
        <v>13.850415512465373</v>
      </c>
      <c r="O23" s="166"/>
      <c r="P23" s="21"/>
      <c r="Q23" s="22">
        <v>18.2</v>
      </c>
      <c r="R23" s="23" t="s">
        <v>23</v>
      </c>
      <c r="S23" s="22">
        <v>117</v>
      </c>
      <c r="T23" s="20">
        <f t="shared" si="4"/>
        <v>13.295346628679962</v>
      </c>
      <c r="U23" s="21"/>
      <c r="V23" s="21"/>
      <c r="W23" s="5"/>
      <c r="X23" s="5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17"/>
      <c r="AM23" s="17"/>
    </row>
    <row r="24" spans="1:39" ht="19.5" customHeight="1">
      <c r="A24" s="255">
        <v>18</v>
      </c>
      <c r="B24" s="17" t="s">
        <v>1232</v>
      </c>
      <c r="C24" s="18"/>
      <c r="D24" s="18" t="s">
        <v>1233</v>
      </c>
      <c r="E24" s="135">
        <v>16</v>
      </c>
      <c r="F24" s="14" t="s">
        <v>23</v>
      </c>
      <c r="G24" s="21">
        <v>107</v>
      </c>
      <c r="H24" s="20">
        <f t="shared" si="0"/>
        <v>13.975019652371387</v>
      </c>
      <c r="I24" s="353"/>
      <c r="J24" s="166"/>
      <c r="K24" s="21">
        <v>18</v>
      </c>
      <c r="L24" s="23" t="s">
        <v>23</v>
      </c>
      <c r="M24" s="21">
        <v>109</v>
      </c>
      <c r="N24" s="20">
        <f t="shared" si="3"/>
        <v>15.150239878798081</v>
      </c>
      <c r="O24" s="166"/>
      <c r="P24" s="21"/>
      <c r="Q24" s="22">
        <v>20</v>
      </c>
      <c r="R24" s="23" t="s">
        <v>23</v>
      </c>
      <c r="S24" s="22">
        <v>112</v>
      </c>
      <c r="T24" s="20">
        <f t="shared" si="4"/>
        <v>15.943877551020408</v>
      </c>
      <c r="U24" s="21"/>
      <c r="V24" s="21"/>
      <c r="W24" s="5"/>
      <c r="X24" s="5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17"/>
      <c r="AM24" s="17"/>
    </row>
    <row r="25" spans="1:39" ht="19.5" customHeight="1">
      <c r="A25" s="255">
        <v>19</v>
      </c>
      <c r="B25" s="52" t="s">
        <v>1234</v>
      </c>
      <c r="C25" s="27" t="s">
        <v>1235</v>
      </c>
      <c r="D25" s="27"/>
      <c r="E25" s="135">
        <v>31</v>
      </c>
      <c r="F25" s="13" t="s">
        <v>56</v>
      </c>
      <c r="G25" s="21">
        <v>117</v>
      </c>
      <c r="H25" s="20">
        <f t="shared" si="0"/>
        <v>22.645920081817518</v>
      </c>
      <c r="I25" s="22" t="s">
        <v>632</v>
      </c>
      <c r="J25" s="73" t="s">
        <v>1124</v>
      </c>
      <c r="K25" s="22">
        <v>30</v>
      </c>
      <c r="L25" s="48" t="s">
        <v>56</v>
      </c>
      <c r="M25" s="21">
        <v>119</v>
      </c>
      <c r="N25" s="20">
        <f t="shared" si="3"/>
        <v>21.18494456606172</v>
      </c>
      <c r="O25" s="298" t="s">
        <v>795</v>
      </c>
      <c r="P25" s="51" t="s">
        <v>1236</v>
      </c>
      <c r="Q25" s="22">
        <v>28.5</v>
      </c>
      <c r="R25" s="48" t="s">
        <v>56</v>
      </c>
      <c r="S25" s="22">
        <v>121</v>
      </c>
      <c r="T25" s="20">
        <f t="shared" si="4"/>
        <v>19.465883477904516</v>
      </c>
      <c r="U25" s="51" t="s">
        <v>1237</v>
      </c>
      <c r="V25" s="22">
        <v>27.8</v>
      </c>
      <c r="W25" s="5"/>
      <c r="X25" s="5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17"/>
      <c r="AM25" s="17"/>
    </row>
    <row r="26" spans="1:39" ht="19.5" customHeight="1">
      <c r="A26" s="255">
        <v>20</v>
      </c>
      <c r="B26" s="168" t="s">
        <v>1238</v>
      </c>
      <c r="C26" s="27" t="s">
        <v>1239</v>
      </c>
      <c r="D26" s="27"/>
      <c r="E26" s="135">
        <v>23</v>
      </c>
      <c r="F26" s="14" t="s">
        <v>23</v>
      </c>
      <c r="G26" s="21">
        <v>120</v>
      </c>
      <c r="H26" s="20">
        <f t="shared" si="0"/>
        <v>15.972222222222223</v>
      </c>
      <c r="I26" s="21"/>
      <c r="J26" s="21"/>
      <c r="K26" s="21">
        <v>23.9</v>
      </c>
      <c r="L26" s="23" t="s">
        <v>23</v>
      </c>
      <c r="M26" s="21">
        <v>121</v>
      </c>
      <c r="N26" s="20">
        <f t="shared" si="3"/>
        <v>16.324021583225189</v>
      </c>
      <c r="O26" s="21"/>
      <c r="P26" s="21"/>
      <c r="Q26" s="22">
        <v>25.7</v>
      </c>
      <c r="R26" s="23" t="s">
        <v>23</v>
      </c>
      <c r="S26" s="22">
        <v>124</v>
      </c>
      <c r="T26" s="20">
        <f t="shared" si="4"/>
        <v>16.714360041623308</v>
      </c>
      <c r="U26" s="21"/>
      <c r="V26" s="21"/>
      <c r="W26" s="5"/>
      <c r="X26" s="5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17"/>
      <c r="AM26" s="17"/>
    </row>
    <row r="27" spans="1:39" ht="19.5" customHeight="1">
      <c r="A27" s="255">
        <v>21</v>
      </c>
      <c r="B27" s="168" t="s">
        <v>1240</v>
      </c>
      <c r="C27" s="18" t="s">
        <v>1241</v>
      </c>
      <c r="D27" s="14"/>
      <c r="E27" s="135">
        <v>20.5</v>
      </c>
      <c r="F27" s="14" t="s">
        <v>23</v>
      </c>
      <c r="G27" s="21">
        <v>115</v>
      </c>
      <c r="H27" s="20">
        <f t="shared" si="0"/>
        <v>15.500945179584122</v>
      </c>
      <c r="I27" s="21"/>
      <c r="J27" s="166"/>
      <c r="K27" s="21">
        <v>20.8</v>
      </c>
      <c r="L27" s="23" t="s">
        <v>23</v>
      </c>
      <c r="M27" s="21">
        <v>117</v>
      </c>
      <c r="N27" s="20">
        <f t="shared" si="3"/>
        <v>15.194681861348529</v>
      </c>
      <c r="O27" s="166"/>
      <c r="P27" s="21"/>
      <c r="Q27" s="22">
        <v>21.8</v>
      </c>
      <c r="R27" s="23" t="s">
        <v>23</v>
      </c>
      <c r="S27" s="22">
        <v>119</v>
      </c>
      <c r="T27" s="20">
        <f t="shared" si="4"/>
        <v>15.394393051338183</v>
      </c>
      <c r="U27" s="21"/>
      <c r="V27" s="21"/>
      <c r="W27" s="5"/>
      <c r="X27" s="5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17"/>
      <c r="AM27" s="17"/>
    </row>
    <row r="28" spans="1:39" ht="19.5" customHeight="1">
      <c r="A28" s="255">
        <v>22</v>
      </c>
      <c r="B28" s="17" t="s">
        <v>1242</v>
      </c>
      <c r="C28" s="27" t="s">
        <v>1243</v>
      </c>
      <c r="D28" s="27"/>
      <c r="E28" s="135">
        <v>22.3</v>
      </c>
      <c r="F28" s="14" t="s">
        <v>23</v>
      </c>
      <c r="G28" s="21">
        <v>111</v>
      </c>
      <c r="H28" s="20">
        <f t="shared" si="0"/>
        <v>18.099180261342422</v>
      </c>
      <c r="I28" s="21"/>
      <c r="J28" s="21"/>
      <c r="K28" s="21">
        <v>23.4</v>
      </c>
      <c r="L28" s="23" t="s">
        <v>23</v>
      </c>
      <c r="M28" s="21">
        <v>113</v>
      </c>
      <c r="N28" s="20">
        <f t="shared" si="3"/>
        <v>18.325632390946822</v>
      </c>
      <c r="O28" s="21"/>
      <c r="P28" s="21"/>
      <c r="Q28" s="22">
        <v>24.1</v>
      </c>
      <c r="R28" s="23" t="s">
        <v>23</v>
      </c>
      <c r="S28" s="22">
        <v>115</v>
      </c>
      <c r="T28" s="20">
        <f t="shared" si="4"/>
        <v>18.223062381852554</v>
      </c>
      <c r="U28" s="21"/>
      <c r="V28" s="21"/>
      <c r="W28" s="5"/>
      <c r="X28" s="5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17"/>
      <c r="AM28" s="17"/>
    </row>
    <row r="29" spans="1:39" ht="19.5" customHeight="1">
      <c r="A29" s="255">
        <v>23</v>
      </c>
      <c r="B29" s="168" t="s">
        <v>1244</v>
      </c>
      <c r="C29" s="27" t="s">
        <v>1245</v>
      </c>
      <c r="D29" s="27"/>
      <c r="E29" s="135">
        <v>25</v>
      </c>
      <c r="F29" s="14" t="s">
        <v>23</v>
      </c>
      <c r="G29" s="21">
        <v>122</v>
      </c>
      <c r="H29" s="20">
        <f t="shared" si="0"/>
        <v>16.796560064498792</v>
      </c>
      <c r="I29" s="21"/>
      <c r="J29" s="166"/>
      <c r="K29" s="21">
        <v>25.2</v>
      </c>
      <c r="L29" s="23" t="s">
        <v>23</v>
      </c>
      <c r="M29" s="21">
        <v>124</v>
      </c>
      <c r="N29" s="20">
        <f t="shared" si="3"/>
        <v>16.389177939646203</v>
      </c>
      <c r="O29" s="166"/>
      <c r="P29" s="21"/>
      <c r="Q29" s="22">
        <v>26.8</v>
      </c>
      <c r="R29" s="48" t="s">
        <v>23</v>
      </c>
      <c r="S29" s="22">
        <v>126</v>
      </c>
      <c r="T29" s="20">
        <f t="shared" si="4"/>
        <v>16.880826404635929</v>
      </c>
      <c r="U29" s="21"/>
      <c r="V29" s="21"/>
      <c r="W29" s="5"/>
      <c r="X29" s="5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17"/>
      <c r="AM29" s="17"/>
    </row>
    <row r="30" spans="1:39" ht="19.5" customHeight="1">
      <c r="A30" s="255">
        <v>24</v>
      </c>
      <c r="B30" s="17" t="s">
        <v>1246</v>
      </c>
      <c r="C30" s="27"/>
      <c r="D30" s="27" t="s">
        <v>1202</v>
      </c>
      <c r="E30" s="135">
        <v>22</v>
      </c>
      <c r="F30" s="14" t="s">
        <v>23</v>
      </c>
      <c r="G30" s="21">
        <v>112</v>
      </c>
      <c r="H30" s="20">
        <f t="shared" si="0"/>
        <v>17.538265306122447</v>
      </c>
      <c r="I30" s="21"/>
      <c r="J30" s="166"/>
      <c r="K30" s="21">
        <v>22.5</v>
      </c>
      <c r="L30" s="23" t="s">
        <v>23</v>
      </c>
      <c r="M30" s="21">
        <v>114</v>
      </c>
      <c r="N30" s="20">
        <f t="shared" si="3"/>
        <v>17.313019390581719</v>
      </c>
      <c r="O30" s="166"/>
      <c r="P30" s="21"/>
      <c r="Q30" s="22">
        <v>22.3</v>
      </c>
      <c r="R30" s="23" t="s">
        <v>23</v>
      </c>
      <c r="S30" s="22">
        <v>116</v>
      </c>
      <c r="T30" s="20">
        <f t="shared" si="4"/>
        <v>16.57253269916766</v>
      </c>
      <c r="U30" s="21"/>
      <c r="V30" s="21"/>
      <c r="W30" s="5"/>
      <c r="X30" s="5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17"/>
      <c r="AM30" s="17"/>
    </row>
    <row r="31" spans="1:39" ht="19.5" customHeight="1">
      <c r="A31" s="255">
        <v>25</v>
      </c>
      <c r="B31" s="21" t="s">
        <v>1247</v>
      </c>
      <c r="C31" s="18">
        <v>43150</v>
      </c>
      <c r="D31" s="27"/>
      <c r="E31" s="359" t="s">
        <v>1248</v>
      </c>
      <c r="F31" s="13" t="s">
        <v>56</v>
      </c>
      <c r="G31" s="21">
        <v>125</v>
      </c>
      <c r="H31" s="20">
        <f t="shared" si="0"/>
        <v>25.6</v>
      </c>
      <c r="I31" s="22" t="s">
        <v>1249</v>
      </c>
      <c r="J31" s="73" t="s">
        <v>1250</v>
      </c>
      <c r="K31" s="21">
        <v>40.799999999999997</v>
      </c>
      <c r="L31" s="48" t="s">
        <v>56</v>
      </c>
      <c r="M31" s="21">
        <v>127</v>
      </c>
      <c r="N31" s="20">
        <f t="shared" si="3"/>
        <v>25.296050592101185</v>
      </c>
      <c r="O31" s="298" t="s">
        <v>1251</v>
      </c>
      <c r="P31" s="51" t="s">
        <v>1252</v>
      </c>
      <c r="Q31" s="22">
        <v>39.200000000000003</v>
      </c>
      <c r="R31" s="48" t="s">
        <v>56</v>
      </c>
      <c r="S31" s="22">
        <v>128</v>
      </c>
      <c r="T31" s="20">
        <f t="shared" si="4"/>
        <v>23.92578125</v>
      </c>
      <c r="U31" s="22">
        <v>39</v>
      </c>
      <c r="V31" s="22">
        <v>38.700000000000003</v>
      </c>
      <c r="W31" s="5"/>
      <c r="X31" s="5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17"/>
      <c r="AM31" s="17"/>
    </row>
    <row r="32" spans="1:39" ht="19.5" customHeight="1">
      <c r="A32" s="255">
        <v>26</v>
      </c>
      <c r="B32" s="52" t="s">
        <v>1253</v>
      </c>
      <c r="C32" s="18"/>
      <c r="D32" s="27"/>
      <c r="E32" s="359" t="s">
        <v>733</v>
      </c>
      <c r="F32" s="14" t="s">
        <v>23</v>
      </c>
      <c r="G32" s="21">
        <v>111</v>
      </c>
      <c r="H32" s="20">
        <f t="shared" si="0"/>
        <v>18.667315964613262</v>
      </c>
      <c r="I32" s="21"/>
      <c r="J32" s="166"/>
      <c r="K32" s="22">
        <v>24.5</v>
      </c>
      <c r="L32" s="23" t="s">
        <v>23</v>
      </c>
      <c r="M32" s="21">
        <v>113</v>
      </c>
      <c r="N32" s="20">
        <f t="shared" si="3"/>
        <v>19.187093742658</v>
      </c>
      <c r="O32" s="166"/>
      <c r="P32" s="21"/>
      <c r="Q32" s="22">
        <v>25</v>
      </c>
      <c r="R32" s="23" t="s">
        <v>23</v>
      </c>
      <c r="S32" s="22">
        <v>115</v>
      </c>
      <c r="T32" s="20">
        <f t="shared" si="4"/>
        <v>18.903591682419659</v>
      </c>
      <c r="U32" s="21"/>
      <c r="V32" s="21"/>
      <c r="W32" s="5"/>
      <c r="X32" s="5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17"/>
      <c r="AM32" s="17"/>
    </row>
    <row r="33" spans="1:39" ht="19.5" customHeight="1">
      <c r="A33" s="255">
        <v>27</v>
      </c>
      <c r="B33" s="17" t="s">
        <v>1167</v>
      </c>
      <c r="C33" s="27" t="s">
        <v>1254</v>
      </c>
      <c r="D33" s="18"/>
      <c r="E33" s="359" t="s">
        <v>1255</v>
      </c>
      <c r="F33" s="14" t="s">
        <v>23</v>
      </c>
      <c r="G33" s="21">
        <v>111</v>
      </c>
      <c r="H33" s="20">
        <f t="shared" si="0"/>
        <v>15.664312961610259</v>
      </c>
      <c r="I33" s="21"/>
      <c r="J33" s="166"/>
      <c r="K33" s="21">
        <v>19.5</v>
      </c>
      <c r="L33" s="23" t="s">
        <v>23</v>
      </c>
      <c r="M33" s="374" t="s">
        <v>1256</v>
      </c>
      <c r="N33" s="20">
        <f t="shared" si="3"/>
        <v>15.545280612244898</v>
      </c>
      <c r="O33" s="166"/>
      <c r="P33" s="137"/>
      <c r="Q33" s="22">
        <v>20</v>
      </c>
      <c r="R33" s="23" t="s">
        <v>23</v>
      </c>
      <c r="S33" s="22">
        <v>114</v>
      </c>
      <c r="T33" s="20">
        <f t="shared" si="4"/>
        <v>15.389350569405972</v>
      </c>
      <c r="U33" s="21"/>
      <c r="V33" s="21"/>
      <c r="W33" s="5"/>
      <c r="X33" s="5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17"/>
      <c r="AM33" s="17"/>
    </row>
    <row r="34" spans="1:39" ht="19.5" customHeight="1">
      <c r="A34" s="255">
        <v>28</v>
      </c>
      <c r="B34" s="52" t="s">
        <v>1257</v>
      </c>
      <c r="C34" s="27"/>
      <c r="D34" s="27" t="s">
        <v>1217</v>
      </c>
      <c r="E34" s="359" t="s">
        <v>1258</v>
      </c>
      <c r="F34" s="13" t="s">
        <v>56</v>
      </c>
      <c r="G34" s="21">
        <v>120</v>
      </c>
      <c r="H34" s="20">
        <f t="shared" si="0"/>
        <v>21.458333333333332</v>
      </c>
      <c r="I34" s="22" t="s">
        <v>1259</v>
      </c>
      <c r="J34" s="73" t="s">
        <v>633</v>
      </c>
      <c r="K34" s="21">
        <v>31.6</v>
      </c>
      <c r="L34" s="48" t="s">
        <v>56</v>
      </c>
      <c r="M34" s="21">
        <v>121</v>
      </c>
      <c r="N34" s="20">
        <f t="shared" si="3"/>
        <v>21.583225189536233</v>
      </c>
      <c r="O34" s="298" t="s">
        <v>925</v>
      </c>
      <c r="P34" s="51" t="s">
        <v>795</v>
      </c>
      <c r="Q34" s="22">
        <v>29</v>
      </c>
      <c r="R34" s="48" t="s">
        <v>56</v>
      </c>
      <c r="S34" s="22">
        <v>123</v>
      </c>
      <c r="T34" s="20">
        <f t="shared" si="4"/>
        <v>19.168484367770507</v>
      </c>
      <c r="U34" s="51" t="s">
        <v>1260</v>
      </c>
      <c r="V34" s="22">
        <v>27.8</v>
      </c>
      <c r="W34" s="5"/>
      <c r="X34" s="5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17"/>
      <c r="AM34" s="17"/>
    </row>
    <row r="35" spans="1:39" ht="19.5" customHeight="1">
      <c r="A35" s="255">
        <v>29</v>
      </c>
      <c r="B35" s="17" t="s">
        <v>1261</v>
      </c>
      <c r="C35" s="27"/>
      <c r="D35" s="27" t="s">
        <v>1114</v>
      </c>
      <c r="E35" s="359" t="s">
        <v>1262</v>
      </c>
      <c r="F35" s="14" t="s">
        <v>23</v>
      </c>
      <c r="G35" s="21">
        <v>113</v>
      </c>
      <c r="H35" s="20">
        <f t="shared" si="0"/>
        <v>12.921920275667633</v>
      </c>
      <c r="I35" s="21"/>
      <c r="J35" s="166"/>
      <c r="K35" s="21">
        <v>17</v>
      </c>
      <c r="L35" s="23" t="s">
        <v>23</v>
      </c>
      <c r="M35" s="374" t="s">
        <v>1263</v>
      </c>
      <c r="N35" s="20">
        <f t="shared" si="3"/>
        <v>13.080947983995076</v>
      </c>
      <c r="O35" s="166"/>
      <c r="P35" s="137"/>
      <c r="Q35" s="22">
        <v>17.5</v>
      </c>
      <c r="R35" s="23" t="s">
        <v>23</v>
      </c>
      <c r="S35" s="22">
        <v>116</v>
      </c>
      <c r="T35" s="20">
        <f t="shared" si="4"/>
        <v>13.005350772889418</v>
      </c>
      <c r="U35" s="21"/>
      <c r="V35" s="21"/>
      <c r="W35" s="5"/>
      <c r="X35" s="5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17"/>
      <c r="AM35" s="17"/>
    </row>
    <row r="36" spans="1:39" ht="19.5" customHeight="1">
      <c r="A36" s="255">
        <v>30</v>
      </c>
      <c r="B36" s="17" t="s">
        <v>1264</v>
      </c>
      <c r="C36" s="27" t="s">
        <v>1265</v>
      </c>
      <c r="D36" s="18"/>
      <c r="E36" s="359" t="s">
        <v>872</v>
      </c>
      <c r="F36" s="14" t="s">
        <v>23</v>
      </c>
      <c r="G36" s="21">
        <v>114</v>
      </c>
      <c r="H36" s="20">
        <f t="shared" si="0"/>
        <v>16.158818097876271</v>
      </c>
      <c r="I36" s="21"/>
      <c r="J36" s="166"/>
      <c r="K36" s="21">
        <v>22.1</v>
      </c>
      <c r="L36" s="23" t="s">
        <v>23</v>
      </c>
      <c r="M36" s="21">
        <v>116</v>
      </c>
      <c r="N36" s="20">
        <f t="shared" si="3"/>
        <v>16.423900118906065</v>
      </c>
      <c r="O36" s="21"/>
      <c r="P36" s="21"/>
      <c r="Q36" s="22">
        <v>22.5</v>
      </c>
      <c r="R36" s="23" t="s">
        <v>23</v>
      </c>
      <c r="S36" s="22">
        <v>118</v>
      </c>
      <c r="T36" s="20">
        <f t="shared" si="4"/>
        <v>16.159149669635163</v>
      </c>
      <c r="U36" s="21"/>
      <c r="V36" s="21"/>
      <c r="W36" s="5"/>
      <c r="X36" s="5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17"/>
      <c r="AM36" s="17"/>
    </row>
    <row r="37" spans="1:39" ht="19.5" customHeight="1">
      <c r="A37" s="255">
        <v>31</v>
      </c>
      <c r="B37" s="17" t="s">
        <v>1266</v>
      </c>
      <c r="C37" s="27" t="s">
        <v>1267</v>
      </c>
      <c r="D37" s="18"/>
      <c r="E37" s="359" t="s">
        <v>783</v>
      </c>
      <c r="F37" s="14" t="s">
        <v>23</v>
      </c>
      <c r="G37" s="21">
        <v>107</v>
      </c>
      <c r="H37" s="20">
        <f t="shared" si="0"/>
        <v>13.975019652371387</v>
      </c>
      <c r="I37" s="21"/>
      <c r="J37" s="166"/>
      <c r="K37" s="21">
        <v>16.2</v>
      </c>
      <c r="L37" s="23" t="s">
        <v>23</v>
      </c>
      <c r="M37" s="21">
        <v>108</v>
      </c>
      <c r="N37" s="20">
        <f t="shared" si="3"/>
        <v>13.888888888888888</v>
      </c>
      <c r="O37" s="21"/>
      <c r="P37" s="21"/>
      <c r="Q37" s="22">
        <v>16.5</v>
      </c>
      <c r="R37" s="48" t="s">
        <v>23</v>
      </c>
      <c r="S37" s="22">
        <v>110</v>
      </c>
      <c r="T37" s="20">
        <f t="shared" si="4"/>
        <v>13.636363636363637</v>
      </c>
      <c r="U37" s="21"/>
      <c r="V37" s="21"/>
      <c r="W37" s="5"/>
      <c r="X37" s="5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17"/>
      <c r="AM37" s="17"/>
    </row>
    <row r="38" spans="1:39" ht="19.5" customHeight="1">
      <c r="A38" s="255">
        <v>32</v>
      </c>
      <c r="B38" s="17" t="s">
        <v>1268</v>
      </c>
      <c r="C38" s="27"/>
      <c r="D38" s="27" t="s">
        <v>1184</v>
      </c>
      <c r="E38" s="359" t="s">
        <v>1269</v>
      </c>
      <c r="F38" s="14" t="s">
        <v>23</v>
      </c>
      <c r="G38" s="21">
        <v>109</v>
      </c>
      <c r="H38" s="20">
        <f t="shared" si="0"/>
        <v>14.140223886878209</v>
      </c>
      <c r="I38" s="21"/>
      <c r="J38" s="166"/>
      <c r="K38" s="21">
        <v>17.399999999999999</v>
      </c>
      <c r="L38" s="23" t="s">
        <v>23</v>
      </c>
      <c r="M38" s="21">
        <v>110</v>
      </c>
      <c r="N38" s="20">
        <f t="shared" si="3"/>
        <v>14.380165289256198</v>
      </c>
      <c r="O38" s="21"/>
      <c r="P38" s="21"/>
      <c r="Q38" s="22">
        <v>18</v>
      </c>
      <c r="R38" s="48" t="s">
        <v>23</v>
      </c>
      <c r="S38" s="22">
        <v>112</v>
      </c>
      <c r="T38" s="20">
        <f t="shared" si="4"/>
        <v>14.349489795918368</v>
      </c>
      <c r="U38" s="21"/>
      <c r="V38" s="21"/>
      <c r="W38" s="5"/>
      <c r="X38" s="5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17"/>
      <c r="AM38" s="17"/>
    </row>
    <row r="39" spans="1:39" ht="19.5" customHeight="1">
      <c r="A39" s="255">
        <v>33</v>
      </c>
      <c r="B39" s="17" t="s">
        <v>1270</v>
      </c>
      <c r="C39" s="27"/>
      <c r="D39" s="27" t="s">
        <v>1271</v>
      </c>
      <c r="E39" s="359" t="s">
        <v>733</v>
      </c>
      <c r="F39" s="14" t="s">
        <v>23</v>
      </c>
      <c r="G39" s="21">
        <v>107</v>
      </c>
      <c r="H39" s="20">
        <f t="shared" si="0"/>
        <v>20.089090750283869</v>
      </c>
      <c r="I39" s="21"/>
      <c r="J39" s="166"/>
      <c r="K39" s="21">
        <v>23.2</v>
      </c>
      <c r="L39" s="23" t="s">
        <v>23</v>
      </c>
      <c r="M39" s="21">
        <v>109</v>
      </c>
      <c r="N39" s="20">
        <f t="shared" si="3"/>
        <v>19.526975843784193</v>
      </c>
      <c r="O39" s="21"/>
      <c r="P39" s="21"/>
      <c r="Q39" s="22">
        <v>24.2</v>
      </c>
      <c r="R39" s="23" t="s">
        <v>23</v>
      </c>
      <c r="S39" s="22">
        <v>110</v>
      </c>
      <c r="T39" s="20">
        <f t="shared" si="4"/>
        <v>20</v>
      </c>
      <c r="U39" s="21"/>
      <c r="V39" s="21"/>
      <c r="W39" s="5"/>
      <c r="X39" s="5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17"/>
      <c r="AM39" s="17"/>
    </row>
    <row r="40" spans="1:39" ht="19.5" customHeight="1">
      <c r="A40" s="255">
        <v>34</v>
      </c>
      <c r="B40" s="17" t="s">
        <v>1272</v>
      </c>
      <c r="C40" s="18"/>
      <c r="D40" s="18" t="s">
        <v>1177</v>
      </c>
      <c r="E40" s="359" t="s">
        <v>1273</v>
      </c>
      <c r="F40" s="13" t="s">
        <v>56</v>
      </c>
      <c r="G40" s="21">
        <v>113</v>
      </c>
      <c r="H40" s="20">
        <f t="shared" si="0"/>
        <v>22.711253817840081</v>
      </c>
      <c r="I40" s="51" t="s">
        <v>1236</v>
      </c>
      <c r="J40" s="298" t="s">
        <v>795</v>
      </c>
      <c r="K40" s="21">
        <v>29</v>
      </c>
      <c r="L40" s="48" t="s">
        <v>56</v>
      </c>
      <c r="M40" s="21">
        <v>115</v>
      </c>
      <c r="N40" s="20">
        <f t="shared" si="3"/>
        <v>21.928166351606805</v>
      </c>
      <c r="O40" s="51" t="s">
        <v>936</v>
      </c>
      <c r="P40" s="51" t="s">
        <v>649</v>
      </c>
      <c r="Q40" s="22">
        <v>27</v>
      </c>
      <c r="R40" s="48" t="s">
        <v>56</v>
      </c>
      <c r="S40" s="22">
        <v>117</v>
      </c>
      <c r="T40" s="20">
        <f t="shared" si="4"/>
        <v>19.723865877712033</v>
      </c>
      <c r="U40" s="51" t="s">
        <v>1274</v>
      </c>
      <c r="V40" s="22">
        <v>26.2</v>
      </c>
      <c r="W40" s="5"/>
      <c r="X40" s="5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17"/>
      <c r="AM40" s="17"/>
    </row>
    <row r="41" spans="1:39" ht="19.5" customHeight="1">
      <c r="A41" s="255">
        <v>35</v>
      </c>
      <c r="B41" s="21" t="s">
        <v>1275</v>
      </c>
      <c r="C41" s="14"/>
      <c r="D41" s="14" t="s">
        <v>1276</v>
      </c>
      <c r="E41" s="359" t="s">
        <v>1277</v>
      </c>
      <c r="F41" s="13" t="s">
        <v>56</v>
      </c>
      <c r="G41" s="21">
        <v>112</v>
      </c>
      <c r="H41" s="20">
        <f t="shared" si="0"/>
        <v>21.524234693877549</v>
      </c>
      <c r="I41" s="51" t="s">
        <v>649</v>
      </c>
      <c r="J41" s="298" t="s">
        <v>649</v>
      </c>
      <c r="K41" s="21">
        <v>27.6</v>
      </c>
      <c r="L41" s="48" t="s">
        <v>56</v>
      </c>
      <c r="M41" s="21">
        <v>114</v>
      </c>
      <c r="N41" s="20">
        <f t="shared" si="3"/>
        <v>21.237303785780242</v>
      </c>
      <c r="O41" s="51" t="s">
        <v>637</v>
      </c>
      <c r="P41" s="51" t="s">
        <v>638</v>
      </c>
      <c r="Q41" s="22">
        <v>25.5</v>
      </c>
      <c r="R41" s="48" t="s">
        <v>23</v>
      </c>
      <c r="S41" s="22">
        <v>116</v>
      </c>
      <c r="T41" s="20">
        <f t="shared" si="4"/>
        <v>18.950653983353149</v>
      </c>
      <c r="U41" s="22">
        <v>25.2</v>
      </c>
      <c r="V41" s="22">
        <v>25</v>
      </c>
      <c r="W41" s="5"/>
      <c r="X41" s="5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17"/>
      <c r="AM41" s="17"/>
    </row>
    <row r="42" spans="1:39" ht="19.5" customHeight="1">
      <c r="A42" s="255">
        <v>36</v>
      </c>
      <c r="B42" s="52" t="s">
        <v>912</v>
      </c>
      <c r="C42" s="18"/>
      <c r="D42" s="27" t="s">
        <v>1278</v>
      </c>
      <c r="E42" s="359" t="s">
        <v>894</v>
      </c>
      <c r="F42" s="14" t="s">
        <v>23</v>
      </c>
      <c r="G42" s="21">
        <v>110</v>
      </c>
      <c r="H42" s="20">
        <f t="shared" si="0"/>
        <v>14.793388429752065</v>
      </c>
      <c r="I42" s="21"/>
      <c r="J42" s="166"/>
      <c r="K42" s="21">
        <v>19.2</v>
      </c>
      <c r="L42" s="23" t="s">
        <v>23</v>
      </c>
      <c r="M42" s="21">
        <v>111</v>
      </c>
      <c r="N42" s="20">
        <f t="shared" si="3"/>
        <v>15.583150718285852</v>
      </c>
      <c r="O42" s="21"/>
      <c r="P42" s="21"/>
      <c r="Q42" s="22">
        <v>20</v>
      </c>
      <c r="R42" s="23" t="s">
        <v>23</v>
      </c>
      <c r="S42" s="22">
        <v>113</v>
      </c>
      <c r="T42" s="20">
        <f t="shared" si="4"/>
        <v>15.662933667475917</v>
      </c>
      <c r="U42" s="21"/>
      <c r="V42" s="21"/>
      <c r="W42" s="5"/>
      <c r="X42" s="5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17"/>
      <c r="AM42" s="17"/>
    </row>
    <row r="43" spans="1:39" ht="19.5" customHeight="1">
      <c r="A43" s="255">
        <v>37</v>
      </c>
      <c r="B43" s="152" t="s">
        <v>1279</v>
      </c>
      <c r="C43" s="57"/>
      <c r="D43" s="27">
        <v>43353</v>
      </c>
      <c r="E43" s="359"/>
      <c r="F43" s="14"/>
      <c r="G43" s="21"/>
      <c r="H43" s="20"/>
      <c r="I43" s="21"/>
      <c r="J43" s="166"/>
      <c r="K43" s="21">
        <v>24.4</v>
      </c>
      <c r="L43" s="23" t="s">
        <v>23</v>
      </c>
      <c r="M43" s="21">
        <v>114</v>
      </c>
      <c r="N43" s="20">
        <f t="shared" si="3"/>
        <v>18.775007694675285</v>
      </c>
      <c r="O43" s="21"/>
      <c r="P43" s="21"/>
      <c r="Q43" s="22">
        <v>25</v>
      </c>
      <c r="R43" s="23" t="s">
        <v>23</v>
      </c>
      <c r="S43" s="22">
        <v>116</v>
      </c>
      <c r="T43" s="20">
        <f t="shared" si="4"/>
        <v>18.579072532699168</v>
      </c>
      <c r="U43" s="21"/>
      <c r="V43" s="21"/>
      <c r="W43" s="5"/>
      <c r="X43" s="5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17"/>
      <c r="AM43" s="17"/>
    </row>
    <row r="44" spans="1:39" ht="19.5" customHeight="1">
      <c r="A44" s="255">
        <v>38</v>
      </c>
      <c r="B44" s="152"/>
      <c r="C44" s="57"/>
      <c r="D44" s="27"/>
      <c r="E44" s="359"/>
      <c r="F44" s="14"/>
      <c r="G44" s="21"/>
      <c r="H44" s="20"/>
      <c r="I44" s="21"/>
      <c r="J44" s="166"/>
      <c r="K44" s="21"/>
      <c r="L44" s="21"/>
      <c r="M44" s="21"/>
      <c r="N44" s="20"/>
      <c r="O44" s="21"/>
      <c r="P44" s="21"/>
      <c r="Q44" s="21"/>
      <c r="R44" s="14"/>
      <c r="S44" s="21"/>
      <c r="T44" s="293"/>
      <c r="U44" s="21"/>
      <c r="V44" s="21"/>
      <c r="W44" s="5"/>
      <c r="X44" s="5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17"/>
      <c r="AM44" s="17"/>
    </row>
    <row r="45" spans="1:39" ht="19.5" customHeight="1">
      <c r="A45" s="373">
        <v>39</v>
      </c>
      <c r="B45" s="152"/>
      <c r="C45" s="57"/>
      <c r="D45" s="127"/>
      <c r="E45" s="359"/>
      <c r="F45" s="14"/>
      <c r="G45" s="21"/>
      <c r="H45" s="20"/>
      <c r="I45" s="21"/>
      <c r="J45" s="166"/>
      <c r="K45" s="21"/>
      <c r="L45" s="21"/>
      <c r="M45" s="21"/>
      <c r="N45" s="293"/>
      <c r="O45" s="21"/>
      <c r="P45" s="21"/>
      <c r="Q45" s="21"/>
      <c r="R45" s="14"/>
      <c r="S45" s="21"/>
      <c r="T45" s="293"/>
      <c r="U45" s="21"/>
      <c r="V45" s="21"/>
      <c r="W45" s="5"/>
      <c r="X45" s="5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17"/>
      <c r="AM45" s="17"/>
    </row>
    <row r="46" spans="1:39" ht="19.5" customHeight="1">
      <c r="A46" s="255"/>
      <c r="B46" s="152"/>
      <c r="C46" s="63">
        <f t="shared" ref="C46:D46" si="5">COUNTA(C7:C45)</f>
        <v>20</v>
      </c>
      <c r="D46" s="63">
        <f t="shared" si="5"/>
        <v>16</v>
      </c>
      <c r="E46" s="359"/>
      <c r="F46" s="14"/>
      <c r="G46" s="21"/>
      <c r="H46" s="20"/>
      <c r="I46" s="21"/>
      <c r="J46" s="166"/>
      <c r="K46" s="21"/>
      <c r="L46" s="21"/>
      <c r="M46" s="21"/>
      <c r="N46" s="293"/>
      <c r="O46" s="21"/>
      <c r="P46" s="21"/>
      <c r="Q46" s="21"/>
      <c r="R46" s="14"/>
      <c r="S46" s="21"/>
      <c r="T46" s="293"/>
      <c r="U46" s="21"/>
      <c r="V46" s="21"/>
      <c r="W46" s="5"/>
      <c r="X46" s="5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17"/>
      <c r="AM46" s="17"/>
    </row>
    <row r="47" spans="1:39" ht="19.5" customHeight="1">
      <c r="A47" s="3"/>
      <c r="B47" s="3"/>
      <c r="C47" s="5"/>
      <c r="D47" s="3"/>
      <c r="E47" s="462" t="s">
        <v>77</v>
      </c>
      <c r="F47" s="446"/>
      <c r="G47" s="446"/>
      <c r="H47" s="446"/>
      <c r="I47" s="446"/>
      <c r="J47" s="463"/>
      <c r="K47" s="461" t="s">
        <v>78</v>
      </c>
      <c r="L47" s="450"/>
      <c r="M47" s="450"/>
      <c r="N47" s="450"/>
      <c r="O47" s="450"/>
      <c r="P47" s="451"/>
      <c r="Q47" s="461" t="s">
        <v>79</v>
      </c>
      <c r="R47" s="450"/>
      <c r="S47" s="450"/>
      <c r="T47" s="450"/>
      <c r="U47" s="450"/>
      <c r="V47" s="451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ht="19.5" customHeight="1">
      <c r="A48" s="3"/>
      <c r="B48" s="3" t="s">
        <v>80</v>
      </c>
      <c r="C48" s="5"/>
      <c r="D48" s="3"/>
      <c r="E48" s="458" t="s">
        <v>82</v>
      </c>
      <c r="F48" s="446"/>
      <c r="G48" s="446"/>
      <c r="H48" s="446"/>
      <c r="I48" s="64">
        <f>I49+I50+I51+I52</f>
        <v>36</v>
      </c>
      <c r="J48" s="231"/>
      <c r="K48" s="458" t="s">
        <v>82</v>
      </c>
      <c r="L48" s="446"/>
      <c r="M48" s="446"/>
      <c r="N48" s="446"/>
      <c r="O48" s="64">
        <f>O49+O50+O51+O52</f>
        <v>36</v>
      </c>
      <c r="P48" s="3"/>
      <c r="Q48" s="458" t="s">
        <v>82</v>
      </c>
      <c r="R48" s="446"/>
      <c r="S48" s="446"/>
      <c r="T48" s="446"/>
      <c r="U48" s="64">
        <f>U49+U50+U51+U52</f>
        <v>36</v>
      </c>
      <c r="V48" s="65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ht="19.5" customHeight="1">
      <c r="A49" s="3"/>
      <c r="B49" s="3"/>
      <c r="C49" s="5"/>
      <c r="D49" s="3"/>
      <c r="E49" s="458" t="s">
        <v>85</v>
      </c>
      <c r="F49" s="446"/>
      <c r="G49" s="446"/>
      <c r="H49" s="446"/>
      <c r="I49" s="3">
        <f>SUM(COUNTIF(F7:F50,"A"),COUNTIF(F7:F50,"A."))</f>
        <v>28</v>
      </c>
      <c r="J49" s="231"/>
      <c r="K49" s="458" t="s">
        <v>85</v>
      </c>
      <c r="L49" s="446"/>
      <c r="M49" s="446"/>
      <c r="N49" s="446"/>
      <c r="O49" s="3">
        <f>SUM(COUNTIF(L7:L50,"A"),COUNTIF(L7:L50,"A."))</f>
        <v>28</v>
      </c>
      <c r="P49" s="3"/>
      <c r="Q49" s="458" t="s">
        <v>85</v>
      </c>
      <c r="R49" s="446"/>
      <c r="S49" s="446"/>
      <c r="T49" s="446"/>
      <c r="U49" s="75">
        <v>35</v>
      </c>
      <c r="V49" s="65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ht="19.5" customHeight="1">
      <c r="A50" s="3"/>
      <c r="B50" s="3" t="s">
        <v>1280</v>
      </c>
      <c r="C50" s="5"/>
      <c r="D50" s="3"/>
      <c r="E50" s="458" t="s">
        <v>88</v>
      </c>
      <c r="F50" s="446"/>
      <c r="G50" s="446"/>
      <c r="H50" s="446"/>
      <c r="I50" s="3">
        <f>SUM(COUNTIF(F7:F50,"B"),COUNTIF(F7:F50,"B."))</f>
        <v>1</v>
      </c>
      <c r="J50" s="231"/>
      <c r="K50" s="458" t="s">
        <v>88</v>
      </c>
      <c r="L50" s="446"/>
      <c r="M50" s="446"/>
      <c r="N50" s="446"/>
      <c r="O50" s="3">
        <f>SUM(COUNTIF(L7:L50,"B"),COUNTIF(L7:L50,"B."))</f>
        <v>1</v>
      </c>
      <c r="P50" s="3"/>
      <c r="Q50" s="458" t="s">
        <v>88</v>
      </c>
      <c r="R50" s="446"/>
      <c r="S50" s="446"/>
      <c r="T50" s="446"/>
      <c r="U50" s="75">
        <v>0</v>
      </c>
      <c r="V50" s="65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ht="19.5" customHeight="1">
      <c r="A51" s="3"/>
      <c r="B51" s="3" t="s">
        <v>1281</v>
      </c>
      <c r="C51" s="5"/>
      <c r="D51" s="3"/>
      <c r="E51" s="458" t="s">
        <v>90</v>
      </c>
      <c r="F51" s="446"/>
      <c r="G51" s="446"/>
      <c r="H51" s="446"/>
      <c r="I51" s="3">
        <f>SUM(COUNTIF(F7:F50,"C"),COUNTIF(F7:F50,"C."))</f>
        <v>0</v>
      </c>
      <c r="J51" s="232"/>
      <c r="K51" s="458" t="s">
        <v>90</v>
      </c>
      <c r="L51" s="446"/>
      <c r="M51" s="446"/>
      <c r="N51" s="446"/>
      <c r="O51" s="3">
        <f>SUM(COUNTIF(L7:L50,"C"),COUNTIF(L7:L50,"C."))</f>
        <v>0</v>
      </c>
      <c r="P51" s="3"/>
      <c r="Q51" s="458" t="s">
        <v>90</v>
      </c>
      <c r="R51" s="446"/>
      <c r="S51" s="446"/>
      <c r="T51" s="446"/>
      <c r="U51" s="3">
        <f>SUM(COUNTIF(R7:R50,"C"),COUNTIF(R7:R50,"C."))</f>
        <v>0</v>
      </c>
      <c r="V51" s="6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ht="19.5" customHeight="1">
      <c r="A52" s="3"/>
      <c r="B52" s="3"/>
      <c r="C52" s="5"/>
      <c r="D52" s="3"/>
      <c r="E52" s="458" t="s">
        <v>92</v>
      </c>
      <c r="F52" s="446"/>
      <c r="G52" s="446"/>
      <c r="H52" s="446"/>
      <c r="I52" s="3">
        <f>COUNTIF(F7:F50,"BP")</f>
        <v>7</v>
      </c>
      <c r="J52" s="231"/>
      <c r="K52" s="458" t="s">
        <v>92</v>
      </c>
      <c r="L52" s="446"/>
      <c r="M52" s="446"/>
      <c r="N52" s="446"/>
      <c r="O52" s="3">
        <f>COUNTIF(L7:L50,"BP")</f>
        <v>7</v>
      </c>
      <c r="P52" s="3"/>
      <c r="Q52" s="458" t="s">
        <v>92</v>
      </c>
      <c r="R52" s="446"/>
      <c r="S52" s="446"/>
      <c r="T52" s="446"/>
      <c r="U52" s="75">
        <v>1</v>
      </c>
      <c r="V52" s="6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ht="19.5" customHeight="1">
      <c r="A53" s="3"/>
      <c r="B53" s="3"/>
      <c r="C53" s="5"/>
      <c r="D53" s="3"/>
      <c r="E53" s="458" t="s">
        <v>94</v>
      </c>
      <c r="F53" s="446"/>
      <c r="G53" s="446"/>
      <c r="H53" s="446"/>
      <c r="I53" s="3">
        <f>SUM(COUNTIF(F7:F50,"A."),COUNTIF(F7:F50,"B."),COUNTIF(F7:F50,"C."))</f>
        <v>0</v>
      </c>
      <c r="J53" s="232"/>
      <c r="K53" s="458" t="s">
        <v>94</v>
      </c>
      <c r="L53" s="446"/>
      <c r="M53" s="446"/>
      <c r="N53" s="446"/>
      <c r="O53" s="3">
        <f>SUM(COUNTIF(L7:L50,"A."),COUNTIF(L7:L50,"B."),COUNTIF(L7:L50,"C."))</f>
        <v>0</v>
      </c>
      <c r="P53" s="3"/>
      <c r="Q53" s="458" t="s">
        <v>95</v>
      </c>
      <c r="R53" s="446"/>
      <c r="S53" s="446"/>
      <c r="T53" s="446"/>
      <c r="U53" s="3">
        <f>SUM(COUNTIF(R7:R50,"A."),COUNTIF(R7:R50,"B."),COUNTIF(R7:R50,"C."))</f>
        <v>0</v>
      </c>
      <c r="V53" s="6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ht="19.5" customHeight="1">
      <c r="A54" s="3"/>
      <c r="B54" s="3"/>
      <c r="C54" s="5"/>
      <c r="D54" s="3"/>
      <c r="E54" s="459" t="s">
        <v>97</v>
      </c>
      <c r="F54" s="453"/>
      <c r="G54" s="453"/>
      <c r="H54" s="453"/>
      <c r="I54" s="66">
        <f>SUM(COUNTIF(F7:F50,"B."),COUNTIF(F7:F50,"C."))</f>
        <v>0</v>
      </c>
      <c r="J54" s="67"/>
      <c r="K54" s="459" t="s">
        <v>97</v>
      </c>
      <c r="L54" s="453"/>
      <c r="M54" s="453"/>
      <c r="N54" s="453"/>
      <c r="O54" s="66">
        <f>SUM(COUNTIF(L7:L50,"B."),COUNTIF(L7:L50,"C."))</f>
        <v>0</v>
      </c>
      <c r="P54" s="66"/>
      <c r="Q54" s="459" t="s">
        <v>97</v>
      </c>
      <c r="R54" s="453"/>
      <c r="S54" s="453"/>
      <c r="T54" s="453"/>
      <c r="U54" s="66">
        <f>SUM(COUNTIF(R7:R50,"B."),COUNTIF(R7:R50,"C."))</f>
        <v>0</v>
      </c>
      <c r="V54" s="68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ht="19.5" customHeight="1">
      <c r="A55" s="3"/>
      <c r="B55" s="3"/>
      <c r="C55" s="5"/>
      <c r="D55" s="5"/>
      <c r="E55" s="3"/>
      <c r="F55" s="9"/>
      <c r="G55" s="3"/>
      <c r="H55" s="3"/>
      <c r="I55" s="3"/>
      <c r="J55" s="3"/>
      <c r="K55" s="9"/>
      <c r="L55" s="5"/>
      <c r="M55" s="3"/>
      <c r="N55" s="3"/>
      <c r="O55" s="3"/>
      <c r="P55" s="3"/>
      <c r="Q55" s="3"/>
      <c r="R55" s="9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ht="19.5" customHeight="1">
      <c r="A56" s="3"/>
      <c r="B56" s="3"/>
      <c r="C56" s="5"/>
      <c r="D56" s="5"/>
      <c r="E56" s="3"/>
      <c r="F56" s="9"/>
      <c r="G56" s="3"/>
      <c r="H56" s="3"/>
      <c r="I56" s="3"/>
      <c r="J56" s="3"/>
      <c r="K56" s="9"/>
      <c r="L56" s="5"/>
      <c r="M56" s="3"/>
      <c r="N56" s="3"/>
      <c r="O56" s="3"/>
      <c r="P56" s="3"/>
      <c r="Q56" s="3"/>
      <c r="R56" s="9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ht="19.5" customHeight="1">
      <c r="A57" s="3"/>
      <c r="B57" s="3"/>
      <c r="C57" s="5"/>
      <c r="D57" s="5"/>
      <c r="E57" s="3"/>
      <c r="F57" s="9"/>
      <c r="G57" s="3"/>
      <c r="H57" s="3"/>
      <c r="I57" s="3"/>
      <c r="J57" s="3"/>
      <c r="K57" s="9"/>
      <c r="L57" s="5"/>
      <c r="M57" s="3"/>
      <c r="N57" s="3"/>
      <c r="O57" s="3"/>
      <c r="P57" s="3"/>
      <c r="Q57" s="3"/>
      <c r="R57" s="9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ht="19.5" customHeight="1">
      <c r="A58" s="3"/>
      <c r="B58" s="3"/>
      <c r="C58" s="5"/>
      <c r="D58" s="5"/>
      <c r="E58" s="3"/>
      <c r="F58" s="9"/>
      <c r="G58" s="3"/>
      <c r="H58" s="3"/>
      <c r="I58" s="3"/>
      <c r="J58" s="3"/>
      <c r="K58" s="9"/>
      <c r="L58" s="5"/>
      <c r="M58" s="3"/>
      <c r="N58" s="3"/>
      <c r="O58" s="3"/>
      <c r="P58" s="3"/>
      <c r="Q58" s="3"/>
      <c r="R58" s="9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ht="19.5" customHeight="1">
      <c r="A59" s="3"/>
      <c r="B59" s="3"/>
      <c r="C59" s="5"/>
      <c r="D59" s="5"/>
      <c r="E59" s="3"/>
      <c r="F59" s="9"/>
      <c r="G59" s="3"/>
      <c r="H59" s="3"/>
      <c r="I59" s="3"/>
      <c r="J59" s="3"/>
      <c r="K59" s="9"/>
      <c r="L59" s="5"/>
      <c r="M59" s="3"/>
      <c r="N59" s="3"/>
      <c r="O59" s="3"/>
      <c r="P59" s="3"/>
      <c r="Q59" s="3"/>
      <c r="R59" s="9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ht="19.5" customHeight="1">
      <c r="A60" s="3"/>
      <c r="B60" s="3"/>
      <c r="C60" s="5"/>
      <c r="D60" s="5"/>
      <c r="E60" s="3"/>
      <c r="F60" s="9"/>
      <c r="G60" s="3"/>
      <c r="H60" s="3"/>
      <c r="I60" s="3"/>
      <c r="J60" s="3"/>
      <c r="K60" s="9"/>
      <c r="L60" s="5"/>
      <c r="M60" s="3"/>
      <c r="N60" s="3"/>
      <c r="O60" s="3"/>
      <c r="P60" s="3"/>
      <c r="Q60" s="3"/>
      <c r="R60" s="9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ht="19.5" customHeight="1">
      <c r="A61" s="3"/>
      <c r="B61" s="3"/>
      <c r="C61" s="5"/>
      <c r="D61" s="5"/>
      <c r="E61" s="3"/>
      <c r="F61" s="9"/>
      <c r="G61" s="3"/>
      <c r="H61" s="3"/>
      <c r="I61" s="3"/>
      <c r="J61" s="3"/>
      <c r="K61" s="9"/>
      <c r="L61" s="5"/>
      <c r="M61" s="3"/>
      <c r="N61" s="3"/>
      <c r="O61" s="3"/>
      <c r="P61" s="3"/>
      <c r="Q61" s="3"/>
      <c r="R61" s="9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ht="19.5" customHeight="1">
      <c r="A62" s="3"/>
      <c r="B62" s="3"/>
      <c r="C62" s="5"/>
      <c r="D62" s="5"/>
      <c r="E62" s="3"/>
      <c r="F62" s="9"/>
      <c r="G62" s="3"/>
      <c r="H62" s="3"/>
      <c r="I62" s="3"/>
      <c r="J62" s="3"/>
      <c r="K62" s="9"/>
      <c r="L62" s="5"/>
      <c r="M62" s="3"/>
      <c r="N62" s="3"/>
      <c r="O62" s="3"/>
      <c r="P62" s="3"/>
      <c r="Q62" s="3"/>
      <c r="R62" s="9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ht="19.5" customHeight="1">
      <c r="A63" s="3"/>
      <c r="B63" s="3"/>
      <c r="C63" s="3"/>
      <c r="D63" s="3"/>
      <c r="E63" s="3"/>
      <c r="F63" s="9"/>
      <c r="G63" s="3"/>
      <c r="H63" s="3"/>
      <c r="I63" s="3"/>
      <c r="J63" s="3"/>
      <c r="K63" s="9"/>
      <c r="L63" s="5"/>
      <c r="M63" s="3"/>
      <c r="N63" s="3"/>
      <c r="O63" s="3"/>
      <c r="P63" s="3"/>
      <c r="Q63" s="3"/>
      <c r="R63" s="9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ht="19.5" customHeight="1">
      <c r="A64" s="3"/>
      <c r="B64" s="3"/>
      <c r="C64" s="3"/>
      <c r="D64" s="3"/>
      <c r="E64" s="3"/>
      <c r="F64" s="9"/>
      <c r="G64" s="3"/>
      <c r="H64" s="3"/>
      <c r="I64" s="3"/>
      <c r="J64" s="3"/>
      <c r="K64" s="9"/>
      <c r="L64" s="5"/>
      <c r="M64" s="3"/>
      <c r="N64" s="3"/>
      <c r="O64" s="3"/>
      <c r="P64" s="3"/>
      <c r="Q64" s="3"/>
      <c r="R64" s="9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ht="19.5" customHeight="1">
      <c r="A65" s="3"/>
      <c r="B65" s="3"/>
      <c r="C65" s="3"/>
      <c r="D65" s="3"/>
      <c r="E65" s="3"/>
      <c r="F65" s="9"/>
      <c r="G65" s="3"/>
      <c r="H65" s="3"/>
      <c r="I65" s="3"/>
      <c r="J65" s="3"/>
      <c r="K65" s="9"/>
      <c r="L65" s="5"/>
      <c r="M65" s="3"/>
      <c r="N65" s="3"/>
      <c r="O65" s="3"/>
      <c r="P65" s="3"/>
      <c r="Q65" s="3"/>
      <c r="R65" s="9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ht="19.5" customHeight="1">
      <c r="A66" s="3"/>
      <c r="B66" s="3"/>
      <c r="C66" s="3"/>
      <c r="D66" s="3"/>
      <c r="E66" s="3"/>
      <c r="F66" s="9"/>
      <c r="G66" s="3"/>
      <c r="H66" s="3"/>
      <c r="I66" s="3"/>
      <c r="J66" s="3"/>
      <c r="K66" s="9"/>
      <c r="L66" s="5"/>
      <c r="M66" s="3"/>
      <c r="N66" s="3"/>
      <c r="O66" s="3"/>
      <c r="P66" s="3"/>
      <c r="Q66" s="3"/>
      <c r="R66" s="9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ht="19.5" customHeight="1">
      <c r="A67" s="3"/>
      <c r="B67" s="3"/>
      <c r="C67" s="3"/>
      <c r="D67" s="3"/>
      <c r="E67" s="3"/>
      <c r="F67" s="9"/>
      <c r="G67" s="3"/>
      <c r="H67" s="3"/>
      <c r="I67" s="3"/>
      <c r="J67" s="3"/>
      <c r="K67" s="9"/>
      <c r="L67" s="5"/>
      <c r="M67" s="3"/>
      <c r="N67" s="3"/>
      <c r="O67" s="3"/>
      <c r="P67" s="3"/>
      <c r="Q67" s="3"/>
      <c r="R67" s="9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ht="19.5" customHeight="1">
      <c r="A68" s="3"/>
      <c r="B68" s="3"/>
      <c r="C68" s="3"/>
      <c r="D68" s="3"/>
      <c r="E68" s="3"/>
      <c r="F68" s="9"/>
      <c r="G68" s="3"/>
      <c r="H68" s="3"/>
      <c r="I68" s="3"/>
      <c r="J68" s="3"/>
      <c r="K68" s="9"/>
      <c r="L68" s="5"/>
      <c r="M68" s="3"/>
      <c r="N68" s="3"/>
      <c r="O68" s="3"/>
      <c r="P68" s="3"/>
      <c r="Q68" s="3"/>
      <c r="R68" s="9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ht="19.5" customHeight="1">
      <c r="A69" s="3"/>
      <c r="B69" s="3"/>
      <c r="C69" s="3"/>
      <c r="D69" s="3"/>
      <c r="E69" s="3"/>
      <c r="F69" s="9"/>
      <c r="G69" s="3"/>
      <c r="H69" s="3"/>
      <c r="I69" s="3"/>
      <c r="J69" s="3"/>
      <c r="K69" s="9"/>
      <c r="L69" s="5"/>
      <c r="M69" s="3"/>
      <c r="N69" s="3"/>
      <c r="O69" s="3"/>
      <c r="P69" s="3"/>
      <c r="Q69" s="3"/>
      <c r="R69" s="9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ht="19.5" customHeight="1">
      <c r="A70" s="3"/>
      <c r="B70" s="3"/>
      <c r="C70" s="3"/>
      <c r="D70" s="3"/>
      <c r="E70" s="3"/>
      <c r="F70" s="9"/>
      <c r="G70" s="3"/>
      <c r="H70" s="3"/>
      <c r="I70" s="3"/>
      <c r="J70" s="3"/>
      <c r="K70" s="9"/>
      <c r="L70" s="5"/>
      <c r="M70" s="3"/>
      <c r="N70" s="3"/>
      <c r="O70" s="3"/>
      <c r="P70" s="3"/>
      <c r="Q70" s="3"/>
      <c r="R70" s="9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ht="19.5" customHeight="1">
      <c r="A71" s="3"/>
      <c r="B71" s="3"/>
      <c r="C71" s="3"/>
      <c r="D71" s="3"/>
      <c r="E71" s="3"/>
      <c r="F71" s="9"/>
      <c r="G71" s="3"/>
      <c r="H71" s="3"/>
      <c r="I71" s="3"/>
      <c r="J71" s="3"/>
      <c r="K71" s="9"/>
      <c r="L71" s="5"/>
      <c r="M71" s="3"/>
      <c r="N71" s="3"/>
      <c r="O71" s="3"/>
      <c r="P71" s="3"/>
      <c r="Q71" s="3"/>
      <c r="R71" s="9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ht="19.5" customHeight="1">
      <c r="A72" s="3"/>
      <c r="B72" s="3"/>
      <c r="C72" s="3"/>
      <c r="D72" s="3"/>
      <c r="E72" s="3"/>
      <c r="F72" s="9"/>
      <c r="G72" s="3"/>
      <c r="H72" s="3"/>
      <c r="I72" s="3"/>
      <c r="J72" s="3"/>
      <c r="K72" s="9"/>
      <c r="L72" s="5"/>
      <c r="M72" s="3"/>
      <c r="N72" s="3"/>
      <c r="O72" s="3"/>
      <c r="P72" s="3"/>
      <c r="Q72" s="3"/>
      <c r="R72" s="9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ht="19.5" customHeight="1">
      <c r="A73" s="3"/>
      <c r="B73" s="3"/>
      <c r="C73" s="3"/>
      <c r="D73" s="3"/>
      <c r="E73" s="3"/>
      <c r="F73" s="9"/>
      <c r="G73" s="3"/>
      <c r="H73" s="3"/>
      <c r="I73" s="3"/>
      <c r="J73" s="3"/>
      <c r="K73" s="9"/>
      <c r="L73" s="5"/>
      <c r="M73" s="3"/>
      <c r="N73" s="3"/>
      <c r="O73" s="3"/>
      <c r="P73" s="3"/>
      <c r="Q73" s="3"/>
      <c r="R73" s="9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ht="19.5" customHeight="1">
      <c r="A74" s="3"/>
      <c r="B74" s="3"/>
      <c r="C74" s="3"/>
      <c r="D74" s="3"/>
      <c r="E74" s="3"/>
      <c r="F74" s="9"/>
      <c r="G74" s="3"/>
      <c r="H74" s="3"/>
      <c r="I74" s="3"/>
      <c r="J74" s="3"/>
      <c r="K74" s="9"/>
      <c r="L74" s="5"/>
      <c r="M74" s="3"/>
      <c r="N74" s="3"/>
      <c r="O74" s="3"/>
      <c r="P74" s="3"/>
      <c r="Q74" s="3"/>
      <c r="R74" s="9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ht="19.5" customHeight="1">
      <c r="A75" s="3"/>
      <c r="B75" s="3"/>
      <c r="C75" s="3"/>
      <c r="D75" s="3"/>
      <c r="E75" s="3"/>
      <c r="F75" s="9"/>
      <c r="G75" s="3"/>
      <c r="H75" s="3"/>
      <c r="I75" s="3"/>
      <c r="J75" s="3"/>
      <c r="K75" s="9"/>
      <c r="L75" s="5"/>
      <c r="M75" s="3"/>
      <c r="N75" s="3"/>
      <c r="O75" s="3"/>
      <c r="P75" s="3"/>
      <c r="Q75" s="3"/>
      <c r="R75" s="9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ht="19.5" customHeight="1">
      <c r="A76" s="3"/>
      <c r="B76" s="3"/>
      <c r="C76" s="3"/>
      <c r="D76" s="3"/>
      <c r="E76" s="3"/>
      <c r="F76" s="9"/>
      <c r="G76" s="3"/>
      <c r="H76" s="3"/>
      <c r="I76" s="3"/>
      <c r="J76" s="3"/>
      <c r="K76" s="9"/>
      <c r="L76" s="5"/>
      <c r="M76" s="3"/>
      <c r="N76" s="3"/>
      <c r="O76" s="3"/>
      <c r="P76" s="3"/>
      <c r="Q76" s="3"/>
      <c r="R76" s="9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ht="19.5" customHeight="1">
      <c r="A77" s="3"/>
      <c r="B77" s="3"/>
      <c r="C77" s="3"/>
      <c r="D77" s="3"/>
      <c r="E77" s="3"/>
      <c r="F77" s="9"/>
      <c r="G77" s="3"/>
      <c r="H77" s="3"/>
      <c r="I77" s="3"/>
      <c r="J77" s="3"/>
      <c r="K77" s="9"/>
      <c r="L77" s="5"/>
      <c r="M77" s="3"/>
      <c r="N77" s="3"/>
      <c r="O77" s="3"/>
      <c r="P77" s="3"/>
      <c r="Q77" s="3"/>
      <c r="R77" s="9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ht="19.5" customHeight="1">
      <c r="A78" s="3"/>
      <c r="B78" s="3"/>
      <c r="C78" s="3"/>
      <c r="D78" s="3"/>
      <c r="E78" s="3"/>
      <c r="F78" s="9"/>
      <c r="G78" s="3"/>
      <c r="H78" s="3"/>
      <c r="I78" s="3"/>
      <c r="J78" s="3"/>
      <c r="K78" s="9"/>
      <c r="L78" s="5"/>
      <c r="M78" s="3"/>
      <c r="N78" s="3"/>
      <c r="O78" s="3"/>
      <c r="P78" s="3"/>
      <c r="Q78" s="3"/>
      <c r="R78" s="9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ht="19.5" customHeight="1">
      <c r="A79" s="3"/>
      <c r="B79" s="3"/>
      <c r="C79" s="3"/>
      <c r="D79" s="3"/>
      <c r="E79" s="3"/>
      <c r="F79" s="9"/>
      <c r="G79" s="3"/>
      <c r="H79" s="3"/>
      <c r="I79" s="3"/>
      <c r="J79" s="3"/>
      <c r="K79" s="9"/>
      <c r="L79" s="5"/>
      <c r="M79" s="3"/>
      <c r="N79" s="3"/>
      <c r="O79" s="3"/>
      <c r="P79" s="3"/>
      <c r="Q79" s="3"/>
      <c r="R79" s="9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ht="19.5" customHeight="1">
      <c r="A80" s="3"/>
      <c r="B80" s="3"/>
      <c r="C80" s="3"/>
      <c r="D80" s="3"/>
      <c r="E80" s="3"/>
      <c r="F80" s="9"/>
      <c r="G80" s="3"/>
      <c r="H80" s="3"/>
      <c r="I80" s="3"/>
      <c r="J80" s="3"/>
      <c r="K80" s="9"/>
      <c r="L80" s="5"/>
      <c r="M80" s="3"/>
      <c r="N80" s="3"/>
      <c r="O80" s="3"/>
      <c r="P80" s="3"/>
      <c r="Q80" s="3"/>
      <c r="R80" s="9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ht="19.5" customHeight="1">
      <c r="A81" s="3"/>
      <c r="B81" s="3"/>
      <c r="C81" s="3"/>
      <c r="D81" s="3"/>
      <c r="E81" s="3"/>
      <c r="F81" s="9"/>
      <c r="G81" s="3"/>
      <c r="H81" s="3"/>
      <c r="I81" s="3"/>
      <c r="J81" s="3"/>
      <c r="K81" s="9"/>
      <c r="L81" s="5"/>
      <c r="M81" s="3"/>
      <c r="N81" s="3"/>
      <c r="O81" s="3"/>
      <c r="P81" s="3"/>
      <c r="Q81" s="3"/>
      <c r="R81" s="9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ht="19.5" customHeight="1">
      <c r="A82" s="3"/>
      <c r="B82" s="3"/>
      <c r="C82" s="3"/>
      <c r="D82" s="3"/>
      <c r="E82" s="3"/>
      <c r="F82" s="9"/>
      <c r="G82" s="3"/>
      <c r="H82" s="3"/>
      <c r="I82" s="3"/>
      <c r="J82" s="3"/>
      <c r="K82" s="9"/>
      <c r="L82" s="5"/>
      <c r="M82" s="3"/>
      <c r="N82" s="3"/>
      <c r="O82" s="3"/>
      <c r="P82" s="3"/>
      <c r="Q82" s="3"/>
      <c r="R82" s="9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ht="19.5" customHeight="1">
      <c r="A83" s="3"/>
      <c r="B83" s="3"/>
      <c r="C83" s="3"/>
      <c r="D83" s="3"/>
      <c r="E83" s="3"/>
      <c r="F83" s="9"/>
      <c r="G83" s="3"/>
      <c r="H83" s="3"/>
      <c r="I83" s="3"/>
      <c r="J83" s="3"/>
      <c r="K83" s="9"/>
      <c r="L83" s="5"/>
      <c r="M83" s="3"/>
      <c r="N83" s="3"/>
      <c r="O83" s="3"/>
      <c r="P83" s="3"/>
      <c r="Q83" s="3"/>
      <c r="R83" s="9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ht="19.5" customHeight="1">
      <c r="A84" s="3"/>
      <c r="B84" s="3"/>
      <c r="C84" s="3"/>
      <c r="D84" s="3"/>
      <c r="E84" s="3"/>
      <c r="F84" s="9"/>
      <c r="G84" s="3"/>
      <c r="H84" s="3"/>
      <c r="I84" s="3"/>
      <c r="J84" s="3"/>
      <c r="K84" s="9"/>
      <c r="L84" s="5"/>
      <c r="M84" s="3"/>
      <c r="N84" s="3"/>
      <c r="O84" s="3"/>
      <c r="P84" s="3"/>
      <c r="Q84" s="3"/>
      <c r="R84" s="9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ht="19.5" customHeight="1">
      <c r="A85" s="3"/>
      <c r="B85" s="3"/>
      <c r="C85" s="3"/>
      <c r="D85" s="3"/>
      <c r="E85" s="3"/>
      <c r="F85" s="9"/>
      <c r="G85" s="3"/>
      <c r="H85" s="3"/>
      <c r="I85" s="3"/>
      <c r="J85" s="3"/>
      <c r="K85" s="9"/>
      <c r="L85" s="5"/>
      <c r="M85" s="3"/>
      <c r="N85" s="3"/>
      <c r="O85" s="3"/>
      <c r="P85" s="3"/>
      <c r="Q85" s="3"/>
      <c r="R85" s="9"/>
      <c r="S85" s="3"/>
      <c r="T85" s="3"/>
      <c r="U85" s="3"/>
      <c r="V85" s="3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1:39" ht="19.5" customHeight="1">
      <c r="A86" s="3"/>
      <c r="B86" s="3"/>
      <c r="C86" s="3"/>
      <c r="D86" s="3"/>
      <c r="E86" s="3"/>
      <c r="F86" s="9"/>
      <c r="G86" s="3"/>
      <c r="H86" s="3"/>
      <c r="I86" s="3"/>
      <c r="J86" s="3"/>
      <c r="K86" s="9"/>
      <c r="L86" s="5"/>
      <c r="M86" s="3"/>
      <c r="N86" s="3"/>
      <c r="O86" s="3"/>
      <c r="P86" s="3"/>
      <c r="Q86" s="3"/>
      <c r="R86" s="9"/>
      <c r="S86" s="3"/>
      <c r="T86" s="3"/>
      <c r="U86" s="3"/>
      <c r="V86" s="3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1:39" ht="19.5" customHeight="1">
      <c r="A87" s="3"/>
      <c r="B87" s="3"/>
      <c r="C87" s="3"/>
      <c r="D87" s="3"/>
      <c r="E87" s="3"/>
      <c r="F87" s="9"/>
      <c r="G87" s="3"/>
      <c r="H87" s="3"/>
      <c r="I87" s="3"/>
      <c r="J87" s="3"/>
      <c r="K87" s="9"/>
      <c r="L87" s="5"/>
      <c r="M87" s="3"/>
      <c r="N87" s="3"/>
      <c r="O87" s="3"/>
      <c r="P87" s="3"/>
      <c r="Q87" s="3"/>
      <c r="R87" s="9"/>
      <c r="S87" s="3"/>
      <c r="T87" s="3"/>
      <c r="U87" s="3"/>
      <c r="V87" s="3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1:39" ht="19.5" customHeight="1">
      <c r="A88" s="3"/>
      <c r="B88" s="3"/>
      <c r="C88" s="3"/>
      <c r="D88" s="3"/>
      <c r="E88" s="3"/>
      <c r="F88" s="9"/>
      <c r="G88" s="3"/>
      <c r="H88" s="3"/>
      <c r="I88" s="3"/>
      <c r="J88" s="3"/>
      <c r="K88" s="9"/>
      <c r="L88" s="5"/>
      <c r="M88" s="3"/>
      <c r="N88" s="3"/>
      <c r="O88" s="3"/>
      <c r="P88" s="3"/>
      <c r="Q88" s="3"/>
      <c r="R88" s="9"/>
      <c r="S88" s="3"/>
      <c r="T88" s="3"/>
      <c r="U88" s="3"/>
      <c r="V88" s="3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1:39" ht="19.5" customHeight="1">
      <c r="A89" s="3"/>
      <c r="B89" s="3"/>
      <c r="C89" s="3"/>
      <c r="D89" s="3"/>
      <c r="E89" s="3"/>
      <c r="F89" s="9"/>
      <c r="G89" s="3"/>
      <c r="H89" s="3"/>
      <c r="I89" s="3"/>
      <c r="J89" s="3"/>
      <c r="K89" s="9"/>
      <c r="L89" s="5"/>
      <c r="M89" s="3"/>
      <c r="N89" s="3"/>
      <c r="O89" s="3"/>
      <c r="P89" s="3"/>
      <c r="Q89" s="3"/>
      <c r="R89" s="9"/>
      <c r="S89" s="3"/>
      <c r="T89" s="3"/>
      <c r="U89" s="3"/>
      <c r="V89" s="3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1:39" ht="19.5" customHeight="1">
      <c r="A90" s="3"/>
      <c r="B90" s="3"/>
      <c r="C90" s="3"/>
      <c r="D90" s="3"/>
      <c r="E90" s="3"/>
      <c r="F90" s="9"/>
      <c r="G90" s="3"/>
      <c r="H90" s="3"/>
      <c r="I90" s="3"/>
      <c r="J90" s="3"/>
      <c r="K90" s="9"/>
      <c r="L90" s="5"/>
      <c r="M90" s="3"/>
      <c r="N90" s="3"/>
      <c r="O90" s="3"/>
      <c r="P90" s="3"/>
      <c r="Q90" s="3"/>
      <c r="R90" s="9"/>
      <c r="S90" s="3"/>
      <c r="T90" s="3"/>
      <c r="U90" s="3"/>
      <c r="V90" s="3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1:39" ht="19.5" customHeight="1">
      <c r="A91" s="3"/>
      <c r="B91" s="3"/>
      <c r="C91" s="3"/>
      <c r="D91" s="3"/>
      <c r="E91" s="3"/>
      <c r="F91" s="9"/>
      <c r="G91" s="3"/>
      <c r="H91" s="3"/>
      <c r="I91" s="3"/>
      <c r="J91" s="3"/>
      <c r="K91" s="9"/>
      <c r="L91" s="5"/>
      <c r="M91" s="3"/>
      <c r="N91" s="3"/>
      <c r="O91" s="3"/>
      <c r="P91" s="3"/>
      <c r="Q91" s="3"/>
      <c r="R91" s="9"/>
      <c r="S91" s="3"/>
      <c r="T91" s="3"/>
      <c r="U91" s="3"/>
      <c r="V91" s="3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1:39" ht="19.5" customHeight="1">
      <c r="A92" s="3"/>
      <c r="B92" s="3"/>
      <c r="C92" s="3"/>
      <c r="D92" s="3"/>
      <c r="E92" s="3"/>
      <c r="F92" s="9"/>
      <c r="G92" s="3"/>
      <c r="H92" s="3"/>
      <c r="I92" s="3"/>
      <c r="J92" s="3"/>
      <c r="K92" s="9"/>
      <c r="L92" s="5"/>
      <c r="M92" s="3"/>
      <c r="N92" s="3"/>
      <c r="O92" s="3"/>
      <c r="P92" s="3"/>
      <c r="Q92" s="3"/>
      <c r="R92" s="9"/>
      <c r="S92" s="3"/>
      <c r="T92" s="3"/>
      <c r="U92" s="3"/>
      <c r="V92" s="3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1:39" ht="19.5" customHeight="1">
      <c r="A93" s="3"/>
      <c r="B93" s="3"/>
      <c r="C93" s="3"/>
      <c r="D93" s="3"/>
      <c r="E93" s="3"/>
      <c r="F93" s="9"/>
      <c r="G93" s="3"/>
      <c r="H93" s="3"/>
      <c r="I93" s="3"/>
      <c r="J93" s="3"/>
      <c r="K93" s="9"/>
      <c r="L93" s="5"/>
      <c r="M93" s="3"/>
      <c r="N93" s="3"/>
      <c r="O93" s="3"/>
      <c r="P93" s="3"/>
      <c r="Q93" s="3"/>
      <c r="R93" s="9"/>
      <c r="S93" s="3"/>
      <c r="T93" s="3"/>
      <c r="U93" s="3"/>
      <c r="V93" s="3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1:39" ht="19.5" customHeight="1">
      <c r="A94" s="3"/>
      <c r="B94" s="3"/>
      <c r="C94" s="3"/>
      <c r="D94" s="3"/>
      <c r="E94" s="3"/>
      <c r="F94" s="9"/>
      <c r="G94" s="3"/>
      <c r="H94" s="3"/>
      <c r="I94" s="3"/>
      <c r="J94" s="3"/>
      <c r="K94" s="9"/>
      <c r="L94" s="5"/>
      <c r="M94" s="3"/>
      <c r="N94" s="3"/>
      <c r="O94" s="3"/>
      <c r="P94" s="3"/>
      <c r="Q94" s="3"/>
      <c r="R94" s="9"/>
      <c r="S94" s="3"/>
      <c r="T94" s="3"/>
      <c r="U94" s="3"/>
      <c r="V94" s="3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1:39" ht="19.5" customHeight="1">
      <c r="A95" s="3"/>
      <c r="B95" s="3"/>
      <c r="C95" s="3"/>
      <c r="D95" s="3"/>
      <c r="E95" s="3"/>
      <c r="F95" s="9"/>
      <c r="G95" s="3"/>
      <c r="H95" s="3"/>
      <c r="I95" s="3"/>
      <c r="J95" s="3"/>
      <c r="K95" s="9"/>
      <c r="L95" s="5"/>
      <c r="M95" s="3"/>
      <c r="N95" s="3"/>
      <c r="O95" s="3"/>
      <c r="P95" s="3"/>
      <c r="Q95" s="3"/>
      <c r="R95" s="9"/>
      <c r="S95" s="3"/>
      <c r="T95" s="3"/>
      <c r="U95" s="3"/>
      <c r="V95" s="3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1:39" ht="19.5" customHeight="1">
      <c r="A96" s="3"/>
      <c r="B96" s="3"/>
      <c r="C96" s="3"/>
      <c r="D96" s="3"/>
      <c r="E96" s="3"/>
      <c r="F96" s="9"/>
      <c r="G96" s="3"/>
      <c r="H96" s="3"/>
      <c r="I96" s="3"/>
      <c r="J96" s="3"/>
      <c r="K96" s="9"/>
      <c r="L96" s="5"/>
      <c r="M96" s="3"/>
      <c r="N96" s="3"/>
      <c r="O96" s="3"/>
      <c r="P96" s="3"/>
      <c r="Q96" s="3"/>
      <c r="R96" s="9"/>
      <c r="S96" s="3"/>
      <c r="T96" s="161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1:39" ht="19.5" customHeight="1">
      <c r="A97" s="3"/>
      <c r="B97" s="3"/>
      <c r="C97" s="3"/>
      <c r="D97" s="3"/>
      <c r="E97" s="3"/>
      <c r="F97" s="9"/>
      <c r="G97" s="3"/>
      <c r="H97" s="3"/>
      <c r="I97" s="3"/>
      <c r="J97" s="3"/>
      <c r="K97" s="9"/>
      <c r="L97" s="5"/>
      <c r="M97" s="3"/>
      <c r="N97" s="3"/>
      <c r="O97" s="3"/>
      <c r="P97" s="3"/>
      <c r="Q97" s="3"/>
      <c r="R97" s="9"/>
      <c r="S97" s="3"/>
      <c r="T97" s="161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1:39" ht="19.5" customHeight="1">
      <c r="A98" s="3"/>
      <c r="B98" s="3"/>
      <c r="C98" s="3"/>
      <c r="D98" s="3"/>
      <c r="E98" s="3"/>
      <c r="F98" s="9"/>
      <c r="G98" s="3"/>
      <c r="H98" s="3"/>
      <c r="I98" s="3"/>
      <c r="J98" s="3"/>
      <c r="K98" s="9"/>
      <c r="L98" s="5"/>
      <c r="M98" s="3"/>
      <c r="N98" s="3"/>
      <c r="O98" s="3"/>
      <c r="P98" s="3"/>
      <c r="Q98" s="3"/>
      <c r="R98" s="9"/>
      <c r="S98" s="3"/>
      <c r="T98" s="161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1:39" ht="19.5" customHeight="1">
      <c r="A99" s="3"/>
      <c r="B99" s="3"/>
      <c r="C99" s="3"/>
      <c r="D99" s="3"/>
      <c r="E99" s="3"/>
      <c r="F99" s="9"/>
      <c r="G99" s="3"/>
      <c r="H99" s="3"/>
      <c r="I99" s="3"/>
      <c r="J99" s="3"/>
      <c r="K99" s="9"/>
      <c r="L99" s="5"/>
      <c r="M99" s="3"/>
      <c r="N99" s="3"/>
      <c r="O99" s="3"/>
      <c r="P99" s="3"/>
      <c r="Q99" s="3"/>
      <c r="R99" s="9"/>
      <c r="S99" s="3"/>
      <c r="T99" s="161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1:39" ht="19.5" customHeight="1">
      <c r="A100" s="3"/>
      <c r="B100" s="3"/>
      <c r="C100" s="3"/>
      <c r="D100" s="3"/>
      <c r="E100" s="3"/>
      <c r="F100" s="9"/>
      <c r="G100" s="3"/>
      <c r="H100" s="3"/>
      <c r="I100" s="3"/>
      <c r="J100" s="3"/>
      <c r="K100" s="9"/>
      <c r="L100" s="5"/>
      <c r="M100" s="3"/>
      <c r="N100" s="3"/>
      <c r="O100" s="3"/>
      <c r="P100" s="3"/>
      <c r="Q100" s="3"/>
      <c r="R100" s="9"/>
      <c r="S100" s="3"/>
      <c r="T100" s="161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1:39" ht="19.5" customHeight="1">
      <c r="A101" s="3"/>
      <c r="B101" s="3"/>
      <c r="C101" s="3"/>
      <c r="D101" s="3"/>
      <c r="E101" s="3"/>
      <c r="F101" s="9"/>
      <c r="G101" s="3"/>
      <c r="H101" s="3"/>
      <c r="I101" s="3"/>
      <c r="J101" s="3"/>
      <c r="K101" s="9"/>
      <c r="L101" s="5"/>
      <c r="M101" s="3"/>
      <c r="N101" s="3"/>
      <c r="O101" s="3"/>
      <c r="P101" s="3"/>
      <c r="Q101" s="3"/>
      <c r="R101" s="9"/>
      <c r="S101" s="3"/>
      <c r="T101" s="161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1:39" ht="19.5" customHeight="1">
      <c r="A102" s="3"/>
      <c r="B102" s="3"/>
      <c r="C102" s="3"/>
      <c r="D102" s="3"/>
      <c r="E102" s="3"/>
      <c r="F102" s="9"/>
      <c r="G102" s="3"/>
      <c r="H102" s="3"/>
      <c r="I102" s="3"/>
      <c r="J102" s="3"/>
      <c r="K102" s="9"/>
      <c r="L102" s="5"/>
      <c r="M102" s="3"/>
      <c r="N102" s="3"/>
      <c r="O102" s="3"/>
      <c r="P102" s="3"/>
      <c r="Q102" s="3"/>
      <c r="R102" s="9"/>
      <c r="S102" s="3"/>
      <c r="T102" s="161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1:39" ht="19.5" customHeight="1">
      <c r="A103" s="3"/>
      <c r="B103" s="3"/>
      <c r="C103" s="3"/>
      <c r="D103" s="3"/>
      <c r="E103" s="3"/>
      <c r="F103" s="9"/>
      <c r="G103" s="3"/>
      <c r="H103" s="3"/>
      <c r="I103" s="3"/>
      <c r="J103" s="3"/>
      <c r="K103" s="9"/>
      <c r="L103" s="5"/>
      <c r="M103" s="3"/>
      <c r="N103" s="3"/>
      <c r="O103" s="3"/>
      <c r="P103" s="3"/>
      <c r="Q103" s="3"/>
      <c r="R103" s="9"/>
      <c r="S103" s="3"/>
      <c r="T103" s="161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1:39" ht="19.5" customHeight="1">
      <c r="A104" s="3"/>
      <c r="B104" s="3"/>
      <c r="C104" s="3"/>
      <c r="D104" s="3"/>
      <c r="E104" s="3"/>
      <c r="F104" s="9"/>
      <c r="G104" s="3"/>
      <c r="H104" s="3"/>
      <c r="I104" s="3"/>
      <c r="J104" s="3"/>
      <c r="K104" s="9"/>
      <c r="L104" s="5"/>
      <c r="M104" s="3"/>
      <c r="N104" s="3"/>
      <c r="O104" s="3"/>
      <c r="P104" s="3"/>
      <c r="Q104" s="3"/>
      <c r="R104" s="9"/>
      <c r="S104" s="3"/>
      <c r="T104" s="161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1:39" ht="19.5" customHeight="1">
      <c r="A105" s="3"/>
      <c r="B105" s="3"/>
      <c r="C105" s="3"/>
      <c r="D105" s="3"/>
      <c r="E105" s="3"/>
      <c r="F105" s="9"/>
      <c r="G105" s="3"/>
      <c r="H105" s="3"/>
      <c r="I105" s="3"/>
      <c r="J105" s="3"/>
      <c r="K105" s="9"/>
      <c r="L105" s="5"/>
      <c r="M105" s="3"/>
      <c r="N105" s="3"/>
      <c r="O105" s="3"/>
      <c r="P105" s="3"/>
      <c r="Q105" s="3"/>
      <c r="R105" s="9"/>
      <c r="S105" s="3"/>
      <c r="T105" s="161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1:39" ht="19.5" customHeight="1">
      <c r="A106" s="3"/>
      <c r="B106" s="3"/>
      <c r="C106" s="3"/>
      <c r="D106" s="3"/>
      <c r="E106" s="3"/>
      <c r="F106" s="9"/>
      <c r="G106" s="3"/>
      <c r="H106" s="3"/>
      <c r="I106" s="3"/>
      <c r="J106" s="3"/>
      <c r="K106" s="9"/>
      <c r="L106" s="5"/>
      <c r="M106" s="3"/>
      <c r="N106" s="3"/>
      <c r="O106" s="3"/>
      <c r="P106" s="3"/>
      <c r="Q106" s="3"/>
      <c r="R106" s="9"/>
      <c r="S106" s="3"/>
      <c r="T106" s="161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1:39" ht="19.5" customHeight="1">
      <c r="A107" s="3"/>
      <c r="B107" s="3"/>
      <c r="C107" s="3"/>
      <c r="D107" s="3"/>
      <c r="E107" s="3"/>
      <c r="F107" s="9"/>
      <c r="G107" s="3"/>
      <c r="H107" s="3"/>
      <c r="I107" s="3"/>
      <c r="J107" s="3"/>
      <c r="K107" s="9"/>
      <c r="L107" s="5"/>
      <c r="M107" s="3"/>
      <c r="N107" s="3"/>
      <c r="O107" s="3"/>
      <c r="P107" s="3"/>
      <c r="Q107" s="3"/>
      <c r="R107" s="9"/>
      <c r="S107" s="3"/>
      <c r="T107" s="161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1:39" ht="19.5" customHeight="1">
      <c r="A108" s="3"/>
      <c r="B108" s="3"/>
      <c r="C108" s="3"/>
      <c r="D108" s="3"/>
      <c r="E108" s="3"/>
      <c r="F108" s="9"/>
      <c r="G108" s="3"/>
      <c r="H108" s="3"/>
      <c r="I108" s="3"/>
      <c r="J108" s="3"/>
      <c r="K108" s="9"/>
      <c r="L108" s="5"/>
      <c r="M108" s="3"/>
      <c r="N108" s="3"/>
      <c r="O108" s="3"/>
      <c r="P108" s="3"/>
      <c r="Q108" s="3"/>
      <c r="R108" s="9"/>
      <c r="S108" s="3"/>
      <c r="T108" s="161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1:39" ht="19.5" customHeight="1">
      <c r="A109" s="3"/>
      <c r="B109" s="3"/>
      <c r="C109" s="3"/>
      <c r="D109" s="3"/>
      <c r="E109" s="3"/>
      <c r="F109" s="9"/>
      <c r="G109" s="3"/>
      <c r="H109" s="3"/>
      <c r="I109" s="3"/>
      <c r="J109" s="3"/>
      <c r="K109" s="9"/>
      <c r="L109" s="5"/>
      <c r="M109" s="3"/>
      <c r="N109" s="3"/>
      <c r="O109" s="3"/>
      <c r="P109" s="3"/>
      <c r="Q109" s="3"/>
      <c r="R109" s="9"/>
      <c r="S109" s="3"/>
      <c r="T109" s="161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1:39" ht="19.5" customHeight="1">
      <c r="A110" s="3"/>
      <c r="B110" s="3"/>
      <c r="C110" s="3"/>
      <c r="D110" s="3"/>
      <c r="E110" s="3"/>
      <c r="F110" s="9"/>
      <c r="G110" s="3"/>
      <c r="H110" s="3"/>
      <c r="I110" s="3"/>
      <c r="J110" s="3"/>
      <c r="K110" s="9"/>
      <c r="L110" s="5"/>
      <c r="M110" s="3"/>
      <c r="N110" s="3"/>
      <c r="O110" s="3"/>
      <c r="P110" s="3"/>
      <c r="Q110" s="3"/>
      <c r="R110" s="9"/>
      <c r="S110" s="3"/>
      <c r="T110" s="161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1:39" ht="19.5" customHeight="1">
      <c r="A111" s="3"/>
      <c r="B111" s="3"/>
      <c r="C111" s="3"/>
      <c r="D111" s="3"/>
      <c r="E111" s="3"/>
      <c r="F111" s="9"/>
      <c r="G111" s="3"/>
      <c r="H111" s="3"/>
      <c r="I111" s="3"/>
      <c r="J111" s="3"/>
      <c r="K111" s="9"/>
      <c r="L111" s="5"/>
      <c r="M111" s="3"/>
      <c r="N111" s="3"/>
      <c r="O111" s="3"/>
      <c r="P111" s="3"/>
      <c r="Q111" s="3"/>
      <c r="R111" s="9"/>
      <c r="S111" s="3"/>
      <c r="T111" s="161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1:39" ht="19.5" customHeight="1">
      <c r="A112" s="3"/>
      <c r="B112" s="3"/>
      <c r="C112" s="3"/>
      <c r="D112" s="3"/>
      <c r="E112" s="3"/>
      <c r="F112" s="9"/>
      <c r="G112" s="3"/>
      <c r="H112" s="3"/>
      <c r="I112" s="3"/>
      <c r="J112" s="3"/>
      <c r="K112" s="9"/>
      <c r="L112" s="5"/>
      <c r="M112" s="3"/>
      <c r="N112" s="3"/>
      <c r="O112" s="3"/>
      <c r="P112" s="3"/>
      <c r="Q112" s="3"/>
      <c r="R112" s="9"/>
      <c r="S112" s="3"/>
      <c r="T112" s="161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:39" ht="19.5" customHeight="1">
      <c r="A113" s="3"/>
      <c r="B113" s="3"/>
      <c r="C113" s="3"/>
      <c r="D113" s="3"/>
      <c r="E113" s="3"/>
      <c r="F113" s="9"/>
      <c r="G113" s="3"/>
      <c r="H113" s="3"/>
      <c r="I113" s="3"/>
      <c r="J113" s="3"/>
      <c r="K113" s="9"/>
      <c r="L113" s="5"/>
      <c r="M113" s="3"/>
      <c r="N113" s="3"/>
      <c r="O113" s="3"/>
      <c r="P113" s="3"/>
      <c r="Q113" s="3"/>
      <c r="R113" s="9"/>
      <c r="S113" s="3"/>
      <c r="T113" s="161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:39" ht="19.5" customHeight="1">
      <c r="A114" s="3"/>
      <c r="B114" s="3"/>
      <c r="C114" s="3"/>
      <c r="D114" s="3"/>
      <c r="E114" s="3"/>
      <c r="F114" s="9"/>
      <c r="G114" s="3"/>
      <c r="H114" s="3"/>
      <c r="I114" s="3"/>
      <c r="J114" s="3"/>
      <c r="K114" s="9"/>
      <c r="L114" s="5"/>
      <c r="M114" s="3"/>
      <c r="N114" s="3"/>
      <c r="O114" s="3"/>
      <c r="P114" s="3"/>
      <c r="Q114" s="3"/>
      <c r="R114" s="9"/>
      <c r="S114" s="3"/>
      <c r="T114" s="161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:39" ht="19.5" customHeight="1">
      <c r="A115" s="3"/>
      <c r="B115" s="3"/>
      <c r="C115" s="3"/>
      <c r="D115" s="3"/>
      <c r="E115" s="3"/>
      <c r="F115" s="9"/>
      <c r="G115" s="3"/>
      <c r="H115" s="3"/>
      <c r="I115" s="3"/>
      <c r="J115" s="3"/>
      <c r="K115" s="9"/>
      <c r="L115" s="5"/>
      <c r="M115" s="3"/>
      <c r="N115" s="3"/>
      <c r="O115" s="3"/>
      <c r="P115" s="3"/>
      <c r="Q115" s="3"/>
      <c r="R115" s="9"/>
      <c r="S115" s="3"/>
      <c r="T115" s="161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:39" ht="19.5" customHeight="1">
      <c r="A116" s="3"/>
      <c r="B116" s="3"/>
      <c r="C116" s="3"/>
      <c r="D116" s="3"/>
      <c r="E116" s="3"/>
      <c r="F116" s="9"/>
      <c r="G116" s="3"/>
      <c r="H116" s="3"/>
      <c r="I116" s="3"/>
      <c r="J116" s="3"/>
      <c r="K116" s="9"/>
      <c r="L116" s="5"/>
      <c r="M116" s="3"/>
      <c r="N116" s="3"/>
      <c r="O116" s="3"/>
      <c r="P116" s="3"/>
      <c r="Q116" s="3"/>
      <c r="R116" s="9"/>
      <c r="S116" s="3"/>
      <c r="T116" s="161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:39" ht="19.5" customHeight="1">
      <c r="A117" s="3"/>
      <c r="B117" s="3"/>
      <c r="C117" s="3"/>
      <c r="D117" s="3"/>
      <c r="E117" s="3"/>
      <c r="F117" s="9"/>
      <c r="G117" s="3"/>
      <c r="H117" s="3"/>
      <c r="I117" s="3"/>
      <c r="J117" s="3"/>
      <c r="K117" s="9"/>
      <c r="L117" s="5"/>
      <c r="M117" s="3"/>
      <c r="N117" s="3"/>
      <c r="O117" s="3"/>
      <c r="P117" s="3"/>
      <c r="Q117" s="3"/>
      <c r="R117" s="9"/>
      <c r="S117" s="3"/>
      <c r="T117" s="161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:39" ht="19.5" customHeight="1">
      <c r="A118" s="3"/>
      <c r="B118" s="3"/>
      <c r="C118" s="3"/>
      <c r="D118" s="3"/>
      <c r="E118" s="3"/>
      <c r="F118" s="9"/>
      <c r="G118" s="3"/>
      <c r="H118" s="3"/>
      <c r="I118" s="3"/>
      <c r="J118" s="3"/>
      <c r="K118" s="9"/>
      <c r="L118" s="5"/>
      <c r="M118" s="3"/>
      <c r="N118" s="3"/>
      <c r="O118" s="3"/>
      <c r="P118" s="3"/>
      <c r="Q118" s="3"/>
      <c r="R118" s="9"/>
      <c r="S118" s="3"/>
      <c r="T118" s="161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:39" ht="19.5" customHeight="1">
      <c r="A119" s="3"/>
      <c r="B119" s="3"/>
      <c r="C119" s="3"/>
      <c r="D119" s="3"/>
      <c r="E119" s="3"/>
      <c r="F119" s="9"/>
      <c r="G119" s="3"/>
      <c r="H119" s="3"/>
      <c r="I119" s="3"/>
      <c r="J119" s="3"/>
      <c r="K119" s="9"/>
      <c r="L119" s="5"/>
      <c r="M119" s="3"/>
      <c r="N119" s="3"/>
      <c r="O119" s="3"/>
      <c r="P119" s="3"/>
      <c r="Q119" s="3"/>
      <c r="R119" s="9"/>
      <c r="S119" s="3"/>
      <c r="T119" s="161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:39" ht="19.5" customHeight="1">
      <c r="A120" s="3"/>
      <c r="B120" s="3"/>
      <c r="C120" s="3"/>
      <c r="D120" s="3"/>
      <c r="E120" s="3"/>
      <c r="F120" s="9"/>
      <c r="G120" s="3"/>
      <c r="H120" s="3"/>
      <c r="I120" s="3"/>
      <c r="J120" s="3"/>
      <c r="K120" s="9"/>
      <c r="L120" s="5"/>
      <c r="M120" s="3"/>
      <c r="N120" s="3"/>
      <c r="O120" s="3"/>
      <c r="P120" s="3"/>
      <c r="Q120" s="3"/>
      <c r="R120" s="9"/>
      <c r="S120" s="3"/>
      <c r="T120" s="161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:39" ht="19.5" customHeight="1">
      <c r="A121" s="3"/>
      <c r="B121" s="3"/>
      <c r="C121" s="3"/>
      <c r="D121" s="3"/>
      <c r="E121" s="3"/>
      <c r="F121" s="9"/>
      <c r="G121" s="3"/>
      <c r="H121" s="3"/>
      <c r="I121" s="3"/>
      <c r="J121" s="3"/>
      <c r="K121" s="9"/>
      <c r="L121" s="5"/>
      <c r="M121" s="3"/>
      <c r="N121" s="3"/>
      <c r="O121" s="3"/>
      <c r="P121" s="3"/>
      <c r="Q121" s="3"/>
      <c r="R121" s="9"/>
      <c r="S121" s="3"/>
      <c r="T121" s="161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:39" ht="19.5" customHeight="1">
      <c r="A122" s="3"/>
      <c r="B122" s="3"/>
      <c r="C122" s="3"/>
      <c r="D122" s="3"/>
      <c r="E122" s="3"/>
      <c r="F122" s="9"/>
      <c r="G122" s="3"/>
      <c r="H122" s="3"/>
      <c r="I122" s="3"/>
      <c r="J122" s="3"/>
      <c r="K122" s="9"/>
      <c r="L122" s="5"/>
      <c r="M122" s="3"/>
      <c r="N122" s="3"/>
      <c r="O122" s="3"/>
      <c r="P122" s="3"/>
      <c r="Q122" s="3"/>
      <c r="R122" s="9"/>
      <c r="S122" s="3"/>
      <c r="T122" s="161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:39" ht="19.5" customHeight="1">
      <c r="A123" s="3"/>
      <c r="B123" s="3"/>
      <c r="C123" s="3"/>
      <c r="D123" s="3"/>
      <c r="E123" s="3"/>
      <c r="F123" s="9"/>
      <c r="G123" s="3"/>
      <c r="H123" s="3"/>
      <c r="I123" s="3"/>
      <c r="J123" s="3"/>
      <c r="K123" s="9"/>
      <c r="L123" s="5"/>
      <c r="M123" s="3"/>
      <c r="N123" s="3"/>
      <c r="O123" s="3"/>
      <c r="P123" s="3"/>
      <c r="Q123" s="3"/>
      <c r="R123" s="9"/>
      <c r="S123" s="3"/>
      <c r="T123" s="161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:39" ht="19.5" customHeight="1">
      <c r="A124" s="3"/>
      <c r="B124" s="3"/>
      <c r="C124" s="3"/>
      <c r="D124" s="3"/>
      <c r="E124" s="3"/>
      <c r="F124" s="9"/>
      <c r="G124" s="3"/>
      <c r="H124" s="3"/>
      <c r="I124" s="3"/>
      <c r="J124" s="3"/>
      <c r="K124" s="9"/>
      <c r="L124" s="5"/>
      <c r="M124" s="3"/>
      <c r="N124" s="3"/>
      <c r="O124" s="3"/>
      <c r="P124" s="3"/>
      <c r="Q124" s="3"/>
      <c r="R124" s="9"/>
      <c r="S124" s="3"/>
      <c r="T124" s="161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:39" ht="19.5" customHeight="1">
      <c r="A125" s="3"/>
      <c r="B125" s="3"/>
      <c r="C125" s="3"/>
      <c r="D125" s="3"/>
      <c r="E125" s="3"/>
      <c r="F125" s="9"/>
      <c r="G125" s="3"/>
      <c r="H125" s="3"/>
      <c r="I125" s="3"/>
      <c r="J125" s="3"/>
      <c r="K125" s="9"/>
      <c r="L125" s="5"/>
      <c r="M125" s="3"/>
      <c r="N125" s="3"/>
      <c r="O125" s="3"/>
      <c r="P125" s="3"/>
      <c r="Q125" s="3"/>
      <c r="R125" s="9"/>
      <c r="S125" s="3"/>
      <c r="T125" s="161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:39" ht="19.5" customHeight="1">
      <c r="A126" s="3"/>
      <c r="B126" s="3"/>
      <c r="C126" s="3"/>
      <c r="D126" s="3"/>
      <c r="E126" s="3"/>
      <c r="F126" s="9"/>
      <c r="G126" s="3"/>
      <c r="H126" s="3"/>
      <c r="I126" s="3"/>
      <c r="J126" s="3"/>
      <c r="K126" s="9"/>
      <c r="L126" s="5"/>
      <c r="M126" s="3"/>
      <c r="N126" s="3"/>
      <c r="O126" s="3"/>
      <c r="P126" s="3"/>
      <c r="Q126" s="3"/>
      <c r="R126" s="9"/>
      <c r="S126" s="3"/>
      <c r="T126" s="161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:39" ht="19.5" customHeight="1">
      <c r="A127" s="3"/>
      <c r="B127" s="3"/>
      <c r="C127" s="3"/>
      <c r="D127" s="3"/>
      <c r="E127" s="3"/>
      <c r="F127" s="9"/>
      <c r="G127" s="3"/>
      <c r="H127" s="3"/>
      <c r="I127" s="3"/>
      <c r="J127" s="3"/>
      <c r="K127" s="9"/>
      <c r="L127" s="5"/>
      <c r="M127" s="3"/>
      <c r="N127" s="3"/>
      <c r="O127" s="3"/>
      <c r="P127" s="3"/>
      <c r="Q127" s="3"/>
      <c r="R127" s="9"/>
      <c r="S127" s="3"/>
      <c r="T127" s="161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:39" ht="19.5" customHeight="1">
      <c r="A128" s="3"/>
      <c r="B128" s="3"/>
      <c r="C128" s="3"/>
      <c r="D128" s="3"/>
      <c r="E128" s="3"/>
      <c r="F128" s="9"/>
      <c r="G128" s="3"/>
      <c r="H128" s="3"/>
      <c r="I128" s="3"/>
      <c r="J128" s="3"/>
      <c r="K128" s="9"/>
      <c r="L128" s="5"/>
      <c r="M128" s="3"/>
      <c r="N128" s="3"/>
      <c r="O128" s="3"/>
      <c r="P128" s="3"/>
      <c r="Q128" s="3"/>
      <c r="R128" s="9"/>
      <c r="S128" s="3"/>
      <c r="T128" s="161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1:39" ht="19.5" customHeight="1">
      <c r="A129" s="3"/>
      <c r="B129" s="3"/>
      <c r="C129" s="3"/>
      <c r="D129" s="3"/>
      <c r="E129" s="3"/>
      <c r="F129" s="9"/>
      <c r="G129" s="3"/>
      <c r="H129" s="3"/>
      <c r="I129" s="3"/>
      <c r="J129" s="3"/>
      <c r="K129" s="9"/>
      <c r="L129" s="5"/>
      <c r="M129" s="3"/>
      <c r="N129" s="3"/>
      <c r="O129" s="3"/>
      <c r="P129" s="3"/>
      <c r="Q129" s="3"/>
      <c r="R129" s="9"/>
      <c r="S129" s="3"/>
      <c r="T129" s="161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1:39" ht="19.5" customHeight="1">
      <c r="A130" s="3"/>
      <c r="B130" s="3"/>
      <c r="C130" s="3"/>
      <c r="D130" s="3"/>
      <c r="E130" s="3"/>
      <c r="F130" s="9"/>
      <c r="G130" s="3"/>
      <c r="H130" s="3"/>
      <c r="I130" s="3"/>
      <c r="J130" s="3"/>
      <c r="K130" s="9"/>
      <c r="L130" s="5"/>
      <c r="M130" s="3"/>
      <c r="N130" s="3"/>
      <c r="O130" s="3"/>
      <c r="P130" s="3"/>
      <c r="Q130" s="3"/>
      <c r="R130" s="9"/>
      <c r="S130" s="3"/>
      <c r="T130" s="161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</row>
    <row r="131" spans="1:39" ht="19.5" customHeight="1">
      <c r="A131" s="3"/>
      <c r="B131" s="3"/>
      <c r="C131" s="3"/>
      <c r="D131" s="3"/>
      <c r="E131" s="3"/>
      <c r="F131" s="9"/>
      <c r="G131" s="3"/>
      <c r="H131" s="3"/>
      <c r="I131" s="3"/>
      <c r="J131" s="3"/>
      <c r="K131" s="9"/>
      <c r="L131" s="5"/>
      <c r="M131" s="3"/>
      <c r="N131" s="3"/>
      <c r="O131" s="3"/>
      <c r="P131" s="3"/>
      <c r="Q131" s="3"/>
      <c r="R131" s="9"/>
      <c r="S131" s="3"/>
      <c r="T131" s="161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1:39" ht="19.5" customHeight="1">
      <c r="A132" s="3"/>
      <c r="B132" s="3"/>
      <c r="C132" s="3"/>
      <c r="D132" s="3"/>
      <c r="E132" s="3"/>
      <c r="F132" s="9"/>
      <c r="G132" s="3"/>
      <c r="H132" s="3"/>
      <c r="I132" s="3"/>
      <c r="J132" s="3"/>
      <c r="K132" s="9"/>
      <c r="L132" s="5"/>
      <c r="M132" s="3"/>
      <c r="N132" s="3"/>
      <c r="O132" s="3"/>
      <c r="P132" s="3"/>
      <c r="Q132" s="3"/>
      <c r="R132" s="9"/>
      <c r="S132" s="3"/>
      <c r="T132" s="161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1:39" ht="19.5" customHeight="1">
      <c r="A133" s="3"/>
      <c r="B133" s="3"/>
      <c r="C133" s="3"/>
      <c r="D133" s="3"/>
      <c r="E133" s="3"/>
      <c r="F133" s="9"/>
      <c r="G133" s="3"/>
      <c r="H133" s="3"/>
      <c r="I133" s="3"/>
      <c r="J133" s="3"/>
      <c r="K133" s="9"/>
      <c r="L133" s="5"/>
      <c r="M133" s="3"/>
      <c r="N133" s="3"/>
      <c r="O133" s="3"/>
      <c r="P133" s="3"/>
      <c r="Q133" s="3"/>
      <c r="R133" s="9"/>
      <c r="S133" s="3"/>
      <c r="T133" s="161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1:39" ht="19.5" customHeight="1">
      <c r="A134" s="3"/>
      <c r="B134" s="3"/>
      <c r="C134" s="3"/>
      <c r="D134" s="3"/>
      <c r="E134" s="3"/>
      <c r="F134" s="9"/>
      <c r="G134" s="3"/>
      <c r="H134" s="3"/>
      <c r="I134" s="3"/>
      <c r="J134" s="3"/>
      <c r="K134" s="9"/>
      <c r="L134" s="5"/>
      <c r="M134" s="3"/>
      <c r="N134" s="3"/>
      <c r="O134" s="3"/>
      <c r="P134" s="3"/>
      <c r="Q134" s="3"/>
      <c r="R134" s="9"/>
      <c r="S134" s="3"/>
      <c r="T134" s="161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1:39" ht="19.5" customHeight="1">
      <c r="A135" s="3"/>
      <c r="B135" s="3"/>
      <c r="C135" s="3"/>
      <c r="D135" s="3"/>
      <c r="E135" s="3"/>
      <c r="F135" s="9"/>
      <c r="G135" s="3"/>
      <c r="H135" s="3"/>
      <c r="I135" s="3"/>
      <c r="J135" s="3"/>
      <c r="K135" s="9"/>
      <c r="L135" s="5"/>
      <c r="M135" s="3"/>
      <c r="N135" s="3"/>
      <c r="O135" s="3"/>
      <c r="P135" s="3"/>
      <c r="Q135" s="3"/>
      <c r="R135" s="9"/>
      <c r="S135" s="3"/>
      <c r="T135" s="161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1:39" ht="19.5" customHeight="1">
      <c r="A136" s="3"/>
      <c r="B136" s="3"/>
      <c r="C136" s="3"/>
      <c r="D136" s="3"/>
      <c r="E136" s="3"/>
      <c r="F136" s="9"/>
      <c r="G136" s="3"/>
      <c r="H136" s="3"/>
      <c r="I136" s="3"/>
      <c r="J136" s="3"/>
      <c r="K136" s="9"/>
      <c r="L136" s="5"/>
      <c r="M136" s="3"/>
      <c r="N136" s="3"/>
      <c r="O136" s="3"/>
      <c r="P136" s="3"/>
      <c r="Q136" s="3"/>
      <c r="R136" s="9"/>
      <c r="S136" s="3"/>
      <c r="T136" s="161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1:39" ht="19.5" customHeight="1">
      <c r="A137" s="3"/>
      <c r="B137" s="3"/>
      <c r="C137" s="3"/>
      <c r="D137" s="3"/>
      <c r="E137" s="3"/>
      <c r="F137" s="9"/>
      <c r="G137" s="3"/>
      <c r="H137" s="3"/>
      <c r="I137" s="3"/>
      <c r="J137" s="3"/>
      <c r="K137" s="9"/>
      <c r="L137" s="5"/>
      <c r="M137" s="3"/>
      <c r="N137" s="3"/>
      <c r="O137" s="3"/>
      <c r="P137" s="3"/>
      <c r="Q137" s="3"/>
      <c r="R137" s="9"/>
      <c r="S137" s="3"/>
      <c r="T137" s="161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1:39" ht="19.5" customHeight="1">
      <c r="A138" s="3"/>
      <c r="B138" s="3"/>
      <c r="C138" s="3"/>
      <c r="D138" s="3"/>
      <c r="E138" s="3"/>
      <c r="F138" s="9"/>
      <c r="G138" s="3"/>
      <c r="H138" s="3"/>
      <c r="I138" s="3"/>
      <c r="J138" s="3"/>
      <c r="K138" s="9"/>
      <c r="L138" s="5"/>
      <c r="M138" s="3"/>
      <c r="N138" s="3"/>
      <c r="O138" s="3"/>
      <c r="P138" s="3"/>
      <c r="Q138" s="3"/>
      <c r="R138" s="9"/>
      <c r="S138" s="3"/>
      <c r="T138" s="161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  <row r="139" spans="1:39" ht="19.5" customHeight="1">
      <c r="A139" s="3"/>
      <c r="B139" s="3"/>
      <c r="C139" s="3"/>
      <c r="D139" s="3"/>
      <c r="E139" s="3"/>
      <c r="F139" s="9"/>
      <c r="G139" s="3"/>
      <c r="H139" s="3"/>
      <c r="I139" s="3"/>
      <c r="J139" s="3"/>
      <c r="K139" s="9"/>
      <c r="L139" s="5"/>
      <c r="M139" s="3"/>
      <c r="N139" s="3"/>
      <c r="O139" s="3"/>
      <c r="P139" s="3"/>
      <c r="Q139" s="3"/>
      <c r="R139" s="9"/>
      <c r="S139" s="3"/>
      <c r="T139" s="161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:39" ht="19.5" customHeight="1">
      <c r="A140" s="3"/>
      <c r="B140" s="3"/>
      <c r="C140" s="3"/>
      <c r="D140" s="3"/>
      <c r="E140" s="3"/>
      <c r="F140" s="9"/>
      <c r="G140" s="3"/>
      <c r="H140" s="3"/>
      <c r="I140" s="3"/>
      <c r="J140" s="3"/>
      <c r="K140" s="9"/>
      <c r="L140" s="5"/>
      <c r="M140" s="3"/>
      <c r="N140" s="3"/>
      <c r="O140" s="3"/>
      <c r="P140" s="3"/>
      <c r="Q140" s="3"/>
      <c r="R140" s="9"/>
      <c r="S140" s="3"/>
      <c r="T140" s="161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</row>
    <row r="141" spans="1:39" ht="19.5" customHeight="1">
      <c r="A141" s="3"/>
      <c r="B141" s="3"/>
      <c r="C141" s="3"/>
      <c r="D141" s="3"/>
      <c r="E141" s="3"/>
      <c r="F141" s="9"/>
      <c r="G141" s="3"/>
      <c r="H141" s="3"/>
      <c r="I141" s="3"/>
      <c r="J141" s="3"/>
      <c r="K141" s="9"/>
      <c r="L141" s="5"/>
      <c r="M141" s="3"/>
      <c r="N141" s="3"/>
      <c r="O141" s="3"/>
      <c r="P141" s="3"/>
      <c r="Q141" s="3"/>
      <c r="R141" s="9"/>
      <c r="S141" s="3"/>
      <c r="T141" s="161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:39" ht="19.5" customHeight="1">
      <c r="A142" s="3"/>
      <c r="B142" s="3"/>
      <c r="C142" s="3"/>
      <c r="D142" s="3"/>
      <c r="E142" s="3"/>
      <c r="F142" s="9"/>
      <c r="G142" s="3"/>
      <c r="H142" s="3"/>
      <c r="I142" s="3"/>
      <c r="J142" s="3"/>
      <c r="K142" s="9"/>
      <c r="L142" s="5"/>
      <c r="M142" s="3"/>
      <c r="N142" s="3"/>
      <c r="O142" s="3"/>
      <c r="P142" s="3"/>
      <c r="Q142" s="3"/>
      <c r="R142" s="9"/>
      <c r="S142" s="3"/>
      <c r="T142" s="161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</row>
    <row r="143" spans="1:39" ht="19.5" customHeight="1">
      <c r="A143" s="3"/>
      <c r="B143" s="3"/>
      <c r="C143" s="3"/>
      <c r="D143" s="3"/>
      <c r="E143" s="3"/>
      <c r="F143" s="9"/>
      <c r="G143" s="3"/>
      <c r="H143" s="3"/>
      <c r="I143" s="3"/>
      <c r="J143" s="3"/>
      <c r="K143" s="9"/>
      <c r="L143" s="5"/>
      <c r="M143" s="3"/>
      <c r="N143" s="3"/>
      <c r="O143" s="3"/>
      <c r="P143" s="3"/>
      <c r="Q143" s="3"/>
      <c r="R143" s="9"/>
      <c r="S143" s="3"/>
      <c r="T143" s="161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</row>
    <row r="144" spans="1:39" ht="19.5" customHeight="1">
      <c r="A144" s="3"/>
      <c r="B144" s="3"/>
      <c r="C144" s="3"/>
      <c r="D144" s="3"/>
      <c r="E144" s="3"/>
      <c r="F144" s="9"/>
      <c r="G144" s="3"/>
      <c r="H144" s="3"/>
      <c r="I144" s="3"/>
      <c r="J144" s="3"/>
      <c r="K144" s="9"/>
      <c r="L144" s="5"/>
      <c r="M144" s="3"/>
      <c r="N144" s="3"/>
      <c r="O144" s="3"/>
      <c r="P144" s="3"/>
      <c r="Q144" s="3"/>
      <c r="R144" s="9"/>
      <c r="S144" s="3"/>
      <c r="T144" s="161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:39" ht="19.5" customHeight="1">
      <c r="A145" s="3"/>
      <c r="B145" s="3"/>
      <c r="C145" s="3"/>
      <c r="D145" s="3"/>
      <c r="E145" s="3"/>
      <c r="F145" s="9"/>
      <c r="G145" s="3"/>
      <c r="H145" s="3"/>
      <c r="I145" s="3"/>
      <c r="J145" s="3"/>
      <c r="K145" s="9"/>
      <c r="L145" s="5"/>
      <c r="M145" s="3"/>
      <c r="N145" s="3"/>
      <c r="O145" s="3"/>
      <c r="P145" s="3"/>
      <c r="Q145" s="3"/>
      <c r="R145" s="9"/>
      <c r="S145" s="3"/>
      <c r="T145" s="161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:39" ht="19.5" customHeight="1">
      <c r="A146" s="3"/>
      <c r="B146" s="3"/>
      <c r="C146" s="3"/>
      <c r="D146" s="3"/>
      <c r="E146" s="3"/>
      <c r="F146" s="9"/>
      <c r="G146" s="3"/>
      <c r="H146" s="3"/>
      <c r="I146" s="3"/>
      <c r="J146" s="3"/>
      <c r="K146" s="9"/>
      <c r="L146" s="5"/>
      <c r="M146" s="3"/>
      <c r="N146" s="3"/>
      <c r="O146" s="3"/>
      <c r="P146" s="3"/>
      <c r="Q146" s="3"/>
      <c r="R146" s="9"/>
      <c r="S146" s="3"/>
      <c r="T146" s="161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:39" ht="19.5" customHeight="1">
      <c r="A147" s="3"/>
      <c r="B147" s="3"/>
      <c r="C147" s="3"/>
      <c r="D147" s="3"/>
      <c r="E147" s="3"/>
      <c r="F147" s="9"/>
      <c r="G147" s="3"/>
      <c r="H147" s="3"/>
      <c r="I147" s="3"/>
      <c r="J147" s="3"/>
      <c r="K147" s="9"/>
      <c r="L147" s="5"/>
      <c r="M147" s="3"/>
      <c r="N147" s="3"/>
      <c r="O147" s="3"/>
      <c r="P147" s="3"/>
      <c r="Q147" s="3"/>
      <c r="R147" s="9"/>
      <c r="S147" s="3"/>
      <c r="T147" s="161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:39" ht="19.5" customHeight="1">
      <c r="A148" s="3"/>
      <c r="B148" s="3"/>
      <c r="C148" s="3"/>
      <c r="D148" s="3"/>
      <c r="E148" s="3"/>
      <c r="F148" s="9"/>
      <c r="G148" s="3"/>
      <c r="H148" s="3"/>
      <c r="I148" s="3"/>
      <c r="J148" s="3"/>
      <c r="K148" s="9"/>
      <c r="L148" s="5"/>
      <c r="M148" s="3"/>
      <c r="N148" s="3"/>
      <c r="O148" s="3"/>
      <c r="P148" s="3"/>
      <c r="Q148" s="3"/>
      <c r="R148" s="9"/>
      <c r="S148" s="3"/>
      <c r="T148" s="161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:39" ht="19.5" customHeight="1">
      <c r="A149" s="3"/>
      <c r="B149" s="3"/>
      <c r="C149" s="3"/>
      <c r="D149" s="3"/>
      <c r="E149" s="3"/>
      <c r="F149" s="9"/>
      <c r="G149" s="3"/>
      <c r="H149" s="3"/>
      <c r="I149" s="3"/>
      <c r="J149" s="3"/>
      <c r="K149" s="9"/>
      <c r="L149" s="5"/>
      <c r="M149" s="3"/>
      <c r="N149" s="3"/>
      <c r="O149" s="3"/>
      <c r="P149" s="3"/>
      <c r="Q149" s="3"/>
      <c r="R149" s="9"/>
      <c r="S149" s="3"/>
      <c r="T149" s="161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</row>
    <row r="150" spans="1:39" ht="19.5" customHeight="1">
      <c r="A150" s="3"/>
      <c r="B150" s="3"/>
      <c r="C150" s="3"/>
      <c r="D150" s="3"/>
      <c r="E150" s="3"/>
      <c r="F150" s="9"/>
      <c r="G150" s="3"/>
      <c r="H150" s="3"/>
      <c r="I150" s="3"/>
      <c r="J150" s="3"/>
      <c r="K150" s="9"/>
      <c r="L150" s="5"/>
      <c r="M150" s="3"/>
      <c r="N150" s="3"/>
      <c r="O150" s="3"/>
      <c r="P150" s="3"/>
      <c r="Q150" s="3"/>
      <c r="R150" s="9"/>
      <c r="S150" s="3"/>
      <c r="T150" s="161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:39" ht="19.5" customHeight="1">
      <c r="A151" s="3"/>
      <c r="B151" s="3"/>
      <c r="C151" s="3"/>
      <c r="D151" s="3"/>
      <c r="E151" s="3"/>
      <c r="F151" s="9"/>
      <c r="G151" s="3"/>
      <c r="H151" s="3"/>
      <c r="I151" s="3"/>
      <c r="J151" s="3"/>
      <c r="K151" s="9"/>
      <c r="L151" s="5"/>
      <c r="M151" s="3"/>
      <c r="N151" s="3"/>
      <c r="O151" s="3"/>
      <c r="P151" s="3"/>
      <c r="Q151" s="3"/>
      <c r="R151" s="9"/>
      <c r="S151" s="3"/>
      <c r="T151" s="161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:39" ht="19.5" customHeight="1">
      <c r="A152" s="3"/>
      <c r="B152" s="3"/>
      <c r="C152" s="3"/>
      <c r="D152" s="3"/>
      <c r="E152" s="3"/>
      <c r="F152" s="9"/>
      <c r="G152" s="3"/>
      <c r="H152" s="3"/>
      <c r="I152" s="3"/>
      <c r="J152" s="3"/>
      <c r="K152" s="9"/>
      <c r="L152" s="5"/>
      <c r="M152" s="3"/>
      <c r="N152" s="3"/>
      <c r="O152" s="3"/>
      <c r="P152" s="3"/>
      <c r="Q152" s="3"/>
      <c r="R152" s="9"/>
      <c r="S152" s="3"/>
      <c r="T152" s="161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:39" ht="19.5" customHeight="1">
      <c r="A153" s="3"/>
      <c r="B153" s="3"/>
      <c r="C153" s="3"/>
      <c r="D153" s="3"/>
      <c r="E153" s="3"/>
      <c r="F153" s="9"/>
      <c r="G153" s="3"/>
      <c r="H153" s="3"/>
      <c r="I153" s="3"/>
      <c r="J153" s="3"/>
      <c r="K153" s="9"/>
      <c r="L153" s="5"/>
      <c r="M153" s="3"/>
      <c r="N153" s="3"/>
      <c r="O153" s="3"/>
      <c r="P153" s="3"/>
      <c r="Q153" s="3"/>
      <c r="R153" s="9"/>
      <c r="S153" s="3"/>
      <c r="T153" s="161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:39" ht="19.5" customHeight="1">
      <c r="A154" s="3"/>
      <c r="B154" s="3"/>
      <c r="C154" s="3"/>
      <c r="D154" s="3"/>
      <c r="E154" s="3"/>
      <c r="F154" s="9"/>
      <c r="G154" s="3"/>
      <c r="H154" s="3"/>
      <c r="I154" s="3"/>
      <c r="J154" s="3"/>
      <c r="K154" s="9"/>
      <c r="L154" s="5"/>
      <c r="M154" s="3"/>
      <c r="N154" s="3"/>
      <c r="O154" s="3"/>
      <c r="P154" s="3"/>
      <c r="Q154" s="3"/>
      <c r="R154" s="9"/>
      <c r="S154" s="3"/>
      <c r="T154" s="161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</row>
    <row r="155" spans="1:39" ht="19.5" customHeight="1">
      <c r="A155" s="3"/>
      <c r="B155" s="3"/>
      <c r="C155" s="3"/>
      <c r="D155" s="3"/>
      <c r="E155" s="3"/>
      <c r="F155" s="9"/>
      <c r="G155" s="3"/>
      <c r="H155" s="3"/>
      <c r="I155" s="3"/>
      <c r="J155" s="3"/>
      <c r="K155" s="9"/>
      <c r="L155" s="5"/>
      <c r="M155" s="3"/>
      <c r="N155" s="3"/>
      <c r="O155" s="3"/>
      <c r="P155" s="3"/>
      <c r="Q155" s="3"/>
      <c r="R155" s="9"/>
      <c r="S155" s="3"/>
      <c r="T155" s="161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</row>
    <row r="156" spans="1:39" ht="19.5" customHeight="1">
      <c r="A156" s="3"/>
      <c r="B156" s="3"/>
      <c r="C156" s="3"/>
      <c r="D156" s="3"/>
      <c r="E156" s="3"/>
      <c r="F156" s="9"/>
      <c r="G156" s="3"/>
      <c r="H156" s="3"/>
      <c r="I156" s="3"/>
      <c r="J156" s="3"/>
      <c r="K156" s="9"/>
      <c r="L156" s="5"/>
      <c r="M156" s="3"/>
      <c r="N156" s="3"/>
      <c r="O156" s="3"/>
      <c r="P156" s="3"/>
      <c r="Q156" s="3"/>
      <c r="R156" s="9"/>
      <c r="S156" s="3"/>
      <c r="T156" s="161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</row>
    <row r="157" spans="1:39" ht="19.5" customHeight="1">
      <c r="A157" s="3"/>
      <c r="B157" s="3"/>
      <c r="C157" s="3"/>
      <c r="D157" s="3"/>
      <c r="E157" s="3"/>
      <c r="F157" s="9"/>
      <c r="G157" s="3"/>
      <c r="H157" s="3"/>
      <c r="I157" s="3"/>
      <c r="J157" s="3"/>
      <c r="K157" s="9"/>
      <c r="L157" s="5"/>
      <c r="M157" s="3"/>
      <c r="N157" s="3"/>
      <c r="O157" s="3"/>
      <c r="P157" s="3"/>
      <c r="Q157" s="3"/>
      <c r="R157" s="9"/>
      <c r="S157" s="3"/>
      <c r="T157" s="161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</row>
    <row r="158" spans="1:39" ht="19.5" customHeight="1">
      <c r="A158" s="3"/>
      <c r="B158" s="3"/>
      <c r="C158" s="3"/>
      <c r="D158" s="3"/>
      <c r="E158" s="3"/>
      <c r="F158" s="9"/>
      <c r="G158" s="3"/>
      <c r="H158" s="3"/>
      <c r="I158" s="3"/>
      <c r="J158" s="3"/>
      <c r="K158" s="9"/>
      <c r="L158" s="5"/>
      <c r="M158" s="3"/>
      <c r="N158" s="3"/>
      <c r="O158" s="3"/>
      <c r="P158" s="3"/>
      <c r="Q158" s="3"/>
      <c r="R158" s="9"/>
      <c r="S158" s="3"/>
      <c r="T158" s="161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:39" ht="19.5" customHeight="1">
      <c r="A159" s="3"/>
      <c r="B159" s="3"/>
      <c r="C159" s="3"/>
      <c r="D159" s="3"/>
      <c r="E159" s="3"/>
      <c r="F159" s="9"/>
      <c r="G159" s="3"/>
      <c r="H159" s="3"/>
      <c r="I159" s="3"/>
      <c r="J159" s="3"/>
      <c r="K159" s="9"/>
      <c r="L159" s="5"/>
      <c r="M159" s="3"/>
      <c r="N159" s="3"/>
      <c r="O159" s="3"/>
      <c r="P159" s="3"/>
      <c r="Q159" s="3"/>
      <c r="R159" s="9"/>
      <c r="S159" s="3"/>
      <c r="T159" s="161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:39" ht="19.5" customHeight="1">
      <c r="A160" s="3"/>
      <c r="B160" s="3"/>
      <c r="C160" s="3"/>
      <c r="D160" s="3"/>
      <c r="E160" s="3"/>
      <c r="F160" s="9"/>
      <c r="G160" s="3"/>
      <c r="H160" s="3"/>
      <c r="I160" s="3"/>
      <c r="J160" s="3"/>
      <c r="K160" s="9"/>
      <c r="L160" s="5"/>
      <c r="M160" s="3"/>
      <c r="N160" s="3"/>
      <c r="O160" s="3"/>
      <c r="P160" s="3"/>
      <c r="Q160" s="3"/>
      <c r="R160" s="9"/>
      <c r="S160" s="3"/>
      <c r="T160" s="161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:39" ht="19.5" customHeight="1">
      <c r="A161" s="3"/>
      <c r="B161" s="3"/>
      <c r="C161" s="3"/>
      <c r="D161" s="3"/>
      <c r="E161" s="3"/>
      <c r="F161" s="9"/>
      <c r="G161" s="3"/>
      <c r="H161" s="3"/>
      <c r="I161" s="3"/>
      <c r="J161" s="3"/>
      <c r="K161" s="9"/>
      <c r="L161" s="5"/>
      <c r="M161" s="3"/>
      <c r="N161" s="3"/>
      <c r="O161" s="3"/>
      <c r="P161" s="3"/>
      <c r="Q161" s="3"/>
      <c r="R161" s="9"/>
      <c r="S161" s="3"/>
      <c r="T161" s="161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:39" ht="19.5" customHeight="1">
      <c r="A162" s="3"/>
      <c r="B162" s="3"/>
      <c r="C162" s="3"/>
      <c r="D162" s="3"/>
      <c r="E162" s="3"/>
      <c r="F162" s="9"/>
      <c r="G162" s="3"/>
      <c r="H162" s="3"/>
      <c r="I162" s="3"/>
      <c r="J162" s="3"/>
      <c r="K162" s="9"/>
      <c r="L162" s="5"/>
      <c r="M162" s="3"/>
      <c r="N162" s="3"/>
      <c r="O162" s="3"/>
      <c r="P162" s="3"/>
      <c r="Q162" s="3"/>
      <c r="R162" s="9"/>
      <c r="S162" s="3"/>
      <c r="T162" s="161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:39" ht="19.5" customHeight="1">
      <c r="A163" s="3"/>
      <c r="B163" s="3"/>
      <c r="C163" s="3"/>
      <c r="D163" s="3"/>
      <c r="E163" s="3"/>
      <c r="F163" s="9"/>
      <c r="G163" s="3"/>
      <c r="H163" s="3"/>
      <c r="I163" s="3"/>
      <c r="J163" s="3"/>
      <c r="K163" s="9"/>
      <c r="L163" s="5"/>
      <c r="M163" s="3"/>
      <c r="N163" s="3"/>
      <c r="O163" s="3"/>
      <c r="P163" s="3"/>
      <c r="Q163" s="3"/>
      <c r="R163" s="9"/>
      <c r="S163" s="3"/>
      <c r="T163" s="161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:39" ht="19.5" customHeight="1">
      <c r="A164" s="3"/>
      <c r="B164" s="3"/>
      <c r="C164" s="3"/>
      <c r="D164" s="3"/>
      <c r="E164" s="3"/>
      <c r="F164" s="9"/>
      <c r="G164" s="3"/>
      <c r="H164" s="3"/>
      <c r="I164" s="3"/>
      <c r="J164" s="3"/>
      <c r="K164" s="9"/>
      <c r="L164" s="5"/>
      <c r="M164" s="3"/>
      <c r="N164" s="3"/>
      <c r="O164" s="3"/>
      <c r="P164" s="3"/>
      <c r="Q164" s="3"/>
      <c r="R164" s="9"/>
      <c r="S164" s="3"/>
      <c r="T164" s="161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:39" ht="19.5" customHeight="1">
      <c r="A165" s="3"/>
      <c r="B165" s="3"/>
      <c r="C165" s="3"/>
      <c r="D165" s="3"/>
      <c r="E165" s="3"/>
      <c r="F165" s="9"/>
      <c r="G165" s="3"/>
      <c r="H165" s="3"/>
      <c r="I165" s="3"/>
      <c r="J165" s="3"/>
      <c r="K165" s="9"/>
      <c r="L165" s="5"/>
      <c r="M165" s="3"/>
      <c r="N165" s="3"/>
      <c r="O165" s="3"/>
      <c r="P165" s="3"/>
      <c r="Q165" s="3"/>
      <c r="R165" s="9"/>
      <c r="S165" s="3"/>
      <c r="T165" s="161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:39" ht="19.5" customHeight="1">
      <c r="A166" s="3"/>
      <c r="B166" s="3"/>
      <c r="C166" s="3"/>
      <c r="D166" s="3"/>
      <c r="E166" s="3"/>
      <c r="F166" s="9"/>
      <c r="G166" s="3"/>
      <c r="H166" s="3"/>
      <c r="I166" s="3"/>
      <c r="J166" s="3"/>
      <c r="K166" s="9"/>
      <c r="L166" s="5"/>
      <c r="M166" s="3"/>
      <c r="N166" s="3"/>
      <c r="O166" s="3"/>
      <c r="P166" s="3"/>
      <c r="Q166" s="3"/>
      <c r="R166" s="9"/>
      <c r="S166" s="3"/>
      <c r="T166" s="161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:39" ht="19.5" customHeight="1">
      <c r="A167" s="3"/>
      <c r="B167" s="3"/>
      <c r="C167" s="3"/>
      <c r="D167" s="3"/>
      <c r="E167" s="3"/>
      <c r="F167" s="9"/>
      <c r="G167" s="3"/>
      <c r="H167" s="3"/>
      <c r="I167" s="3"/>
      <c r="J167" s="3"/>
      <c r="K167" s="9"/>
      <c r="L167" s="5"/>
      <c r="M167" s="3"/>
      <c r="N167" s="3"/>
      <c r="O167" s="3"/>
      <c r="P167" s="3"/>
      <c r="Q167" s="3"/>
      <c r="R167" s="9"/>
      <c r="S167" s="3"/>
      <c r="T167" s="161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:39" ht="19.5" customHeight="1">
      <c r="A168" s="3"/>
      <c r="B168" s="3"/>
      <c r="C168" s="3"/>
      <c r="D168" s="3"/>
      <c r="E168" s="3"/>
      <c r="F168" s="9"/>
      <c r="G168" s="3"/>
      <c r="H168" s="3"/>
      <c r="I168" s="3"/>
      <c r="J168" s="3"/>
      <c r="K168" s="9"/>
      <c r="L168" s="5"/>
      <c r="M168" s="3"/>
      <c r="N168" s="3"/>
      <c r="O168" s="3"/>
      <c r="P168" s="3"/>
      <c r="Q168" s="3"/>
      <c r="R168" s="9"/>
      <c r="S168" s="3"/>
      <c r="T168" s="161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:39" ht="19.5" customHeight="1">
      <c r="A169" s="3"/>
      <c r="B169" s="3"/>
      <c r="C169" s="3"/>
      <c r="D169" s="3"/>
      <c r="E169" s="3"/>
      <c r="F169" s="9"/>
      <c r="G169" s="3"/>
      <c r="H169" s="3"/>
      <c r="I169" s="3"/>
      <c r="J169" s="3"/>
      <c r="K169" s="9"/>
      <c r="L169" s="5"/>
      <c r="M169" s="3"/>
      <c r="N169" s="3"/>
      <c r="O169" s="3"/>
      <c r="P169" s="3"/>
      <c r="Q169" s="3"/>
      <c r="R169" s="9"/>
      <c r="S169" s="3"/>
      <c r="T169" s="161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</row>
    <row r="170" spans="1:39" ht="19.5" customHeight="1">
      <c r="A170" s="3"/>
      <c r="B170" s="3"/>
      <c r="C170" s="3"/>
      <c r="D170" s="3"/>
      <c r="E170" s="3"/>
      <c r="F170" s="9"/>
      <c r="G170" s="3"/>
      <c r="H170" s="3"/>
      <c r="I170" s="3"/>
      <c r="J170" s="3"/>
      <c r="K170" s="9"/>
      <c r="L170" s="5"/>
      <c r="M170" s="3"/>
      <c r="N170" s="3"/>
      <c r="O170" s="3"/>
      <c r="P170" s="3"/>
      <c r="Q170" s="3"/>
      <c r="R170" s="9"/>
      <c r="S170" s="3"/>
      <c r="T170" s="161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</row>
    <row r="171" spans="1:39" ht="19.5" customHeight="1">
      <c r="A171" s="3"/>
      <c r="B171" s="3"/>
      <c r="C171" s="3"/>
      <c r="D171" s="3"/>
      <c r="E171" s="3"/>
      <c r="F171" s="9"/>
      <c r="G171" s="3"/>
      <c r="H171" s="3"/>
      <c r="I171" s="3"/>
      <c r="J171" s="3"/>
      <c r="K171" s="9"/>
      <c r="L171" s="5"/>
      <c r="M171" s="3"/>
      <c r="N171" s="3"/>
      <c r="O171" s="3"/>
      <c r="P171" s="3"/>
      <c r="Q171" s="3"/>
      <c r="R171" s="9"/>
      <c r="S171" s="3"/>
      <c r="T171" s="161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</row>
    <row r="172" spans="1:39" ht="19.5" customHeight="1">
      <c r="A172" s="3"/>
      <c r="B172" s="3"/>
      <c r="C172" s="3"/>
      <c r="D172" s="3"/>
      <c r="E172" s="3"/>
      <c r="F172" s="9"/>
      <c r="G172" s="3"/>
      <c r="H172" s="3"/>
      <c r="I172" s="3"/>
      <c r="J172" s="3"/>
      <c r="K172" s="9"/>
      <c r="L172" s="5"/>
      <c r="M172" s="3"/>
      <c r="N172" s="3"/>
      <c r="O172" s="3"/>
      <c r="P172" s="3"/>
      <c r="Q172" s="3"/>
      <c r="R172" s="9"/>
      <c r="S172" s="3"/>
      <c r="T172" s="161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</row>
    <row r="173" spans="1:39" ht="19.5" customHeight="1">
      <c r="A173" s="3"/>
      <c r="B173" s="3"/>
      <c r="C173" s="3"/>
      <c r="D173" s="3"/>
      <c r="E173" s="3"/>
      <c r="F173" s="9"/>
      <c r="G173" s="3"/>
      <c r="H173" s="3"/>
      <c r="I173" s="3"/>
      <c r="J173" s="3"/>
      <c r="K173" s="9"/>
      <c r="L173" s="5"/>
      <c r="M173" s="3"/>
      <c r="N173" s="3"/>
      <c r="O173" s="3"/>
      <c r="P173" s="3"/>
      <c r="Q173" s="3"/>
      <c r="R173" s="9"/>
      <c r="S173" s="3"/>
      <c r="T173" s="161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</row>
    <row r="174" spans="1:39" ht="19.5" customHeight="1">
      <c r="A174" s="3"/>
      <c r="B174" s="3"/>
      <c r="C174" s="3"/>
      <c r="D174" s="3"/>
      <c r="E174" s="3"/>
      <c r="F174" s="9"/>
      <c r="G174" s="3"/>
      <c r="H174" s="3"/>
      <c r="I174" s="3"/>
      <c r="J174" s="3"/>
      <c r="K174" s="9"/>
      <c r="L174" s="5"/>
      <c r="M174" s="3"/>
      <c r="N174" s="3"/>
      <c r="O174" s="3"/>
      <c r="P174" s="3"/>
      <c r="Q174" s="3"/>
      <c r="R174" s="9"/>
      <c r="S174" s="3"/>
      <c r="T174" s="161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</row>
    <row r="175" spans="1:39" ht="19.5" customHeight="1">
      <c r="A175" s="3"/>
      <c r="B175" s="3"/>
      <c r="C175" s="3"/>
      <c r="D175" s="3"/>
      <c r="E175" s="3"/>
      <c r="F175" s="9"/>
      <c r="G175" s="3"/>
      <c r="H175" s="3"/>
      <c r="I175" s="3"/>
      <c r="J175" s="3"/>
      <c r="K175" s="9"/>
      <c r="L175" s="5"/>
      <c r="M175" s="3"/>
      <c r="N175" s="3"/>
      <c r="O175" s="3"/>
      <c r="P175" s="3"/>
      <c r="Q175" s="3"/>
      <c r="R175" s="9"/>
      <c r="S175" s="3"/>
      <c r="T175" s="161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</row>
    <row r="176" spans="1:39" ht="19.5" customHeight="1">
      <c r="A176" s="3"/>
      <c r="B176" s="3"/>
      <c r="C176" s="3"/>
      <c r="D176" s="3"/>
      <c r="E176" s="3"/>
      <c r="F176" s="9"/>
      <c r="G176" s="3"/>
      <c r="H176" s="3"/>
      <c r="I176" s="3"/>
      <c r="J176" s="3"/>
      <c r="K176" s="9"/>
      <c r="L176" s="5"/>
      <c r="M176" s="3"/>
      <c r="N176" s="3"/>
      <c r="O176" s="3"/>
      <c r="P176" s="3"/>
      <c r="Q176" s="3"/>
      <c r="R176" s="9"/>
      <c r="S176" s="3"/>
      <c r="T176" s="161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:39" ht="19.5" customHeight="1">
      <c r="A177" s="3"/>
      <c r="B177" s="3"/>
      <c r="C177" s="3"/>
      <c r="D177" s="3"/>
      <c r="E177" s="3"/>
      <c r="F177" s="9"/>
      <c r="G177" s="3"/>
      <c r="H177" s="3"/>
      <c r="I177" s="3"/>
      <c r="J177" s="3"/>
      <c r="K177" s="9"/>
      <c r="L177" s="5"/>
      <c r="M177" s="3"/>
      <c r="N177" s="3"/>
      <c r="O177" s="3"/>
      <c r="P177" s="3"/>
      <c r="Q177" s="3"/>
      <c r="R177" s="9"/>
      <c r="S177" s="3"/>
      <c r="T177" s="161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:39" ht="19.5" customHeight="1">
      <c r="A178" s="3"/>
      <c r="B178" s="3"/>
      <c r="C178" s="3"/>
      <c r="D178" s="3"/>
      <c r="E178" s="3"/>
      <c r="F178" s="9"/>
      <c r="G178" s="3"/>
      <c r="H178" s="3"/>
      <c r="I178" s="3"/>
      <c r="J178" s="3"/>
      <c r="K178" s="9"/>
      <c r="L178" s="5"/>
      <c r="M178" s="3"/>
      <c r="N178" s="3"/>
      <c r="O178" s="3"/>
      <c r="P178" s="3"/>
      <c r="Q178" s="3"/>
      <c r="R178" s="9"/>
      <c r="S178" s="3"/>
      <c r="T178" s="161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:39" ht="19.5" customHeight="1">
      <c r="A179" s="3"/>
      <c r="B179" s="3"/>
      <c r="C179" s="3"/>
      <c r="D179" s="3"/>
      <c r="E179" s="3"/>
      <c r="F179" s="9"/>
      <c r="G179" s="3"/>
      <c r="H179" s="3"/>
      <c r="I179" s="3"/>
      <c r="J179" s="3"/>
      <c r="K179" s="9"/>
      <c r="L179" s="5"/>
      <c r="M179" s="3"/>
      <c r="N179" s="3"/>
      <c r="O179" s="3"/>
      <c r="P179" s="3"/>
      <c r="Q179" s="3"/>
      <c r="R179" s="9"/>
      <c r="S179" s="3"/>
      <c r="T179" s="161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:39" ht="19.5" customHeight="1">
      <c r="A180" s="3"/>
      <c r="B180" s="3"/>
      <c r="C180" s="3"/>
      <c r="D180" s="3"/>
      <c r="E180" s="3"/>
      <c r="F180" s="9"/>
      <c r="G180" s="3"/>
      <c r="H180" s="3"/>
      <c r="I180" s="3"/>
      <c r="J180" s="3"/>
      <c r="K180" s="9"/>
      <c r="L180" s="5"/>
      <c r="M180" s="3"/>
      <c r="N180" s="3"/>
      <c r="O180" s="3"/>
      <c r="P180" s="3"/>
      <c r="Q180" s="3"/>
      <c r="R180" s="9"/>
      <c r="S180" s="3"/>
      <c r="T180" s="161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  <row r="181" spans="1:39" ht="19.5" customHeight="1">
      <c r="A181" s="3"/>
      <c r="B181" s="3"/>
      <c r="C181" s="3"/>
      <c r="D181" s="3"/>
      <c r="E181" s="3"/>
      <c r="F181" s="9"/>
      <c r="G181" s="3"/>
      <c r="H181" s="3"/>
      <c r="I181" s="3"/>
      <c r="J181" s="3"/>
      <c r="K181" s="9"/>
      <c r="L181" s="5"/>
      <c r="M181" s="3"/>
      <c r="N181" s="3"/>
      <c r="O181" s="3"/>
      <c r="P181" s="3"/>
      <c r="Q181" s="3"/>
      <c r="R181" s="9"/>
      <c r="S181" s="3"/>
      <c r="T181" s="161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</row>
    <row r="182" spans="1:39" ht="19.5" customHeight="1">
      <c r="A182" s="3"/>
      <c r="B182" s="3"/>
      <c r="C182" s="3"/>
      <c r="D182" s="3"/>
      <c r="E182" s="3"/>
      <c r="F182" s="9"/>
      <c r="G182" s="3"/>
      <c r="H182" s="3"/>
      <c r="I182" s="3"/>
      <c r="J182" s="3"/>
      <c r="K182" s="9"/>
      <c r="L182" s="5"/>
      <c r="M182" s="3"/>
      <c r="N182" s="3"/>
      <c r="O182" s="3"/>
      <c r="P182" s="3"/>
      <c r="Q182" s="3"/>
      <c r="R182" s="9"/>
      <c r="S182" s="3"/>
      <c r="T182" s="161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</row>
    <row r="183" spans="1:39" ht="19.5" customHeight="1">
      <c r="A183" s="3"/>
      <c r="B183" s="3"/>
      <c r="C183" s="3"/>
      <c r="D183" s="3"/>
      <c r="E183" s="3"/>
      <c r="F183" s="9"/>
      <c r="G183" s="3"/>
      <c r="H183" s="3"/>
      <c r="I183" s="3"/>
      <c r="J183" s="3"/>
      <c r="K183" s="9"/>
      <c r="L183" s="5"/>
      <c r="M183" s="3"/>
      <c r="N183" s="3"/>
      <c r="O183" s="3"/>
      <c r="P183" s="3"/>
      <c r="Q183" s="3"/>
      <c r="R183" s="9"/>
      <c r="S183" s="3"/>
      <c r="T183" s="161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</row>
    <row r="184" spans="1:39" ht="19.5" customHeight="1">
      <c r="A184" s="3"/>
      <c r="B184" s="3"/>
      <c r="C184" s="3"/>
      <c r="D184" s="3"/>
      <c r="E184" s="3"/>
      <c r="F184" s="9"/>
      <c r="G184" s="3"/>
      <c r="H184" s="3"/>
      <c r="I184" s="3"/>
      <c r="J184" s="3"/>
      <c r="K184" s="9"/>
      <c r="L184" s="5"/>
      <c r="M184" s="3"/>
      <c r="N184" s="3"/>
      <c r="O184" s="3"/>
      <c r="P184" s="3"/>
      <c r="Q184" s="3"/>
      <c r="R184" s="9"/>
      <c r="S184" s="3"/>
      <c r="T184" s="161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</row>
    <row r="185" spans="1:39" ht="19.5" customHeight="1">
      <c r="A185" s="3"/>
      <c r="B185" s="3"/>
      <c r="C185" s="3"/>
      <c r="D185" s="3"/>
      <c r="E185" s="3"/>
      <c r="F185" s="9"/>
      <c r="G185" s="3"/>
      <c r="H185" s="3"/>
      <c r="I185" s="3"/>
      <c r="J185" s="3"/>
      <c r="K185" s="9"/>
      <c r="L185" s="5"/>
      <c r="M185" s="3"/>
      <c r="N185" s="3"/>
      <c r="O185" s="3"/>
      <c r="P185" s="3"/>
      <c r="Q185" s="3"/>
      <c r="R185" s="9"/>
      <c r="S185" s="3"/>
      <c r="T185" s="161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</row>
    <row r="186" spans="1:39" ht="19.5" customHeight="1">
      <c r="A186" s="3"/>
      <c r="B186" s="3"/>
      <c r="C186" s="3"/>
      <c r="D186" s="3"/>
      <c r="E186" s="3"/>
      <c r="F186" s="9"/>
      <c r="G186" s="3"/>
      <c r="H186" s="3"/>
      <c r="I186" s="3"/>
      <c r="J186" s="3"/>
      <c r="K186" s="9"/>
      <c r="L186" s="5"/>
      <c r="M186" s="3"/>
      <c r="N186" s="3"/>
      <c r="O186" s="3"/>
      <c r="P186" s="3"/>
      <c r="Q186" s="3"/>
      <c r="R186" s="9"/>
      <c r="S186" s="3"/>
      <c r="T186" s="161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</row>
    <row r="187" spans="1:39" ht="19.5" customHeight="1">
      <c r="A187" s="3"/>
      <c r="B187" s="3"/>
      <c r="C187" s="3"/>
      <c r="D187" s="3"/>
      <c r="E187" s="3"/>
      <c r="F187" s="9"/>
      <c r="G187" s="3"/>
      <c r="H187" s="3"/>
      <c r="I187" s="3"/>
      <c r="J187" s="3"/>
      <c r="K187" s="9"/>
      <c r="L187" s="5"/>
      <c r="M187" s="3"/>
      <c r="N187" s="3"/>
      <c r="O187" s="3"/>
      <c r="P187" s="3"/>
      <c r="Q187" s="3"/>
      <c r="R187" s="9"/>
      <c r="S187" s="3"/>
      <c r="T187" s="161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</row>
    <row r="188" spans="1:39" ht="19.5" customHeight="1">
      <c r="A188" s="3"/>
      <c r="B188" s="3"/>
      <c r="C188" s="3"/>
      <c r="D188" s="3"/>
      <c r="E188" s="3"/>
      <c r="F188" s="9"/>
      <c r="G188" s="3"/>
      <c r="H188" s="3"/>
      <c r="I188" s="3"/>
      <c r="J188" s="3"/>
      <c r="K188" s="9"/>
      <c r="L188" s="5"/>
      <c r="M188" s="3"/>
      <c r="N188" s="3"/>
      <c r="O188" s="3"/>
      <c r="P188" s="3"/>
      <c r="Q188" s="3"/>
      <c r="R188" s="9"/>
      <c r="S188" s="3"/>
      <c r="T188" s="161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</row>
    <row r="189" spans="1:39" ht="19.5" customHeight="1">
      <c r="A189" s="3"/>
      <c r="B189" s="3"/>
      <c r="C189" s="3"/>
      <c r="D189" s="3"/>
      <c r="E189" s="3"/>
      <c r="F189" s="9"/>
      <c r="G189" s="3"/>
      <c r="H189" s="3"/>
      <c r="I189" s="3"/>
      <c r="J189" s="3"/>
      <c r="K189" s="9"/>
      <c r="L189" s="5"/>
      <c r="M189" s="3"/>
      <c r="N189" s="3"/>
      <c r="O189" s="3"/>
      <c r="P189" s="3"/>
      <c r="Q189" s="3"/>
      <c r="R189" s="9"/>
      <c r="S189" s="3"/>
      <c r="T189" s="161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</row>
    <row r="190" spans="1:39" ht="19.5" customHeight="1">
      <c r="A190" s="3"/>
      <c r="B190" s="3"/>
      <c r="C190" s="3"/>
      <c r="D190" s="3"/>
      <c r="E190" s="3"/>
      <c r="F190" s="9"/>
      <c r="G190" s="3"/>
      <c r="H190" s="3"/>
      <c r="I190" s="3"/>
      <c r="J190" s="3"/>
      <c r="K190" s="9"/>
      <c r="L190" s="5"/>
      <c r="M190" s="3"/>
      <c r="N190" s="3"/>
      <c r="O190" s="3"/>
      <c r="P190" s="3"/>
      <c r="Q190" s="3"/>
      <c r="R190" s="9"/>
      <c r="S190" s="3"/>
      <c r="T190" s="161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</row>
    <row r="191" spans="1:39" ht="19.5" customHeight="1">
      <c r="A191" s="3"/>
      <c r="B191" s="3"/>
      <c r="C191" s="3"/>
      <c r="D191" s="3"/>
      <c r="E191" s="3"/>
      <c r="F191" s="9"/>
      <c r="G191" s="3"/>
      <c r="H191" s="3"/>
      <c r="I191" s="3"/>
      <c r="J191" s="3"/>
      <c r="K191" s="9"/>
      <c r="L191" s="5"/>
      <c r="M191" s="3"/>
      <c r="N191" s="3"/>
      <c r="O191" s="3"/>
      <c r="P191" s="3"/>
      <c r="Q191" s="3"/>
      <c r="R191" s="9"/>
      <c r="S191" s="3"/>
      <c r="T191" s="161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</row>
    <row r="192" spans="1:39" ht="19.5" customHeight="1">
      <c r="A192" s="3"/>
      <c r="B192" s="3"/>
      <c r="C192" s="3"/>
      <c r="D192" s="3"/>
      <c r="E192" s="3"/>
      <c r="F192" s="9"/>
      <c r="G192" s="3"/>
      <c r="H192" s="3"/>
      <c r="I192" s="3"/>
      <c r="J192" s="3"/>
      <c r="K192" s="9"/>
      <c r="L192" s="5"/>
      <c r="M192" s="3"/>
      <c r="N192" s="3"/>
      <c r="O192" s="3"/>
      <c r="P192" s="3"/>
      <c r="Q192" s="3"/>
      <c r="R192" s="9"/>
      <c r="S192" s="3"/>
      <c r="T192" s="161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</row>
    <row r="193" spans="1:39" ht="19.5" customHeight="1">
      <c r="A193" s="3"/>
      <c r="B193" s="3"/>
      <c r="C193" s="3"/>
      <c r="D193" s="3"/>
      <c r="E193" s="3"/>
      <c r="F193" s="9"/>
      <c r="G193" s="3"/>
      <c r="H193" s="3"/>
      <c r="I193" s="3"/>
      <c r="J193" s="3"/>
      <c r="K193" s="9"/>
      <c r="L193" s="5"/>
      <c r="M193" s="3"/>
      <c r="N193" s="3"/>
      <c r="O193" s="3"/>
      <c r="P193" s="3"/>
      <c r="Q193" s="3"/>
      <c r="R193" s="9"/>
      <c r="S193" s="3"/>
      <c r="T193" s="161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</row>
    <row r="194" spans="1:39" ht="19.5" customHeight="1">
      <c r="A194" s="3"/>
      <c r="B194" s="3"/>
      <c r="C194" s="3"/>
      <c r="D194" s="3"/>
      <c r="E194" s="3"/>
      <c r="F194" s="9"/>
      <c r="G194" s="3"/>
      <c r="H194" s="3"/>
      <c r="I194" s="3"/>
      <c r="J194" s="3"/>
      <c r="K194" s="9"/>
      <c r="L194" s="5"/>
      <c r="M194" s="3"/>
      <c r="N194" s="3"/>
      <c r="O194" s="3"/>
      <c r="P194" s="3"/>
      <c r="Q194" s="3"/>
      <c r="R194" s="9"/>
      <c r="S194" s="3"/>
      <c r="T194" s="161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</row>
    <row r="195" spans="1:39" ht="19.5" customHeight="1">
      <c r="A195" s="3"/>
      <c r="B195" s="3"/>
      <c r="C195" s="3"/>
      <c r="D195" s="3"/>
      <c r="E195" s="3"/>
      <c r="F195" s="9"/>
      <c r="G195" s="3"/>
      <c r="H195" s="3"/>
      <c r="I195" s="3"/>
      <c r="J195" s="3"/>
      <c r="K195" s="9"/>
      <c r="L195" s="5"/>
      <c r="M195" s="3"/>
      <c r="N195" s="3"/>
      <c r="O195" s="3"/>
      <c r="P195" s="3"/>
      <c r="Q195" s="3"/>
      <c r="R195" s="9"/>
      <c r="S195" s="3"/>
      <c r="T195" s="161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</row>
    <row r="196" spans="1:39" ht="19.5" customHeight="1">
      <c r="A196" s="3"/>
      <c r="B196" s="3"/>
      <c r="C196" s="3"/>
      <c r="D196" s="3"/>
      <c r="E196" s="3"/>
      <c r="F196" s="9"/>
      <c r="G196" s="3"/>
      <c r="H196" s="3"/>
      <c r="I196" s="3"/>
      <c r="J196" s="3"/>
      <c r="K196" s="9"/>
      <c r="L196" s="5"/>
      <c r="M196" s="3"/>
      <c r="N196" s="3"/>
      <c r="O196" s="3"/>
      <c r="P196" s="3"/>
      <c r="Q196" s="3"/>
      <c r="R196" s="9"/>
      <c r="S196" s="3"/>
      <c r="T196" s="161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</row>
    <row r="197" spans="1:39" ht="19.5" customHeight="1">
      <c r="A197" s="3"/>
      <c r="B197" s="3"/>
      <c r="C197" s="3"/>
      <c r="D197" s="3"/>
      <c r="E197" s="3"/>
      <c r="F197" s="9"/>
      <c r="G197" s="3"/>
      <c r="H197" s="3"/>
      <c r="I197" s="3"/>
      <c r="J197" s="3"/>
      <c r="K197" s="9"/>
      <c r="L197" s="5"/>
      <c r="M197" s="3"/>
      <c r="N197" s="3"/>
      <c r="O197" s="3"/>
      <c r="P197" s="3"/>
      <c r="Q197" s="3"/>
      <c r="R197" s="9"/>
      <c r="S197" s="3"/>
      <c r="T197" s="161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</row>
    <row r="198" spans="1:39" ht="19.5" customHeight="1">
      <c r="A198" s="3"/>
      <c r="B198" s="3"/>
      <c r="C198" s="3"/>
      <c r="D198" s="3"/>
      <c r="E198" s="3"/>
      <c r="F198" s="9"/>
      <c r="G198" s="3"/>
      <c r="H198" s="3"/>
      <c r="I198" s="3"/>
      <c r="J198" s="3"/>
      <c r="K198" s="9"/>
      <c r="L198" s="5"/>
      <c r="M198" s="3"/>
      <c r="N198" s="3"/>
      <c r="O198" s="3"/>
      <c r="P198" s="3"/>
      <c r="Q198" s="3"/>
      <c r="R198" s="9"/>
      <c r="S198" s="3"/>
      <c r="T198" s="161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</row>
    <row r="199" spans="1:39" ht="19.5" customHeight="1">
      <c r="A199" s="3"/>
      <c r="B199" s="3"/>
      <c r="C199" s="3"/>
      <c r="D199" s="3"/>
      <c r="E199" s="3"/>
      <c r="F199" s="9"/>
      <c r="G199" s="3"/>
      <c r="H199" s="3"/>
      <c r="I199" s="3"/>
      <c r="J199" s="3"/>
      <c r="K199" s="9"/>
      <c r="L199" s="5"/>
      <c r="M199" s="3"/>
      <c r="N199" s="3"/>
      <c r="O199" s="3"/>
      <c r="P199" s="3"/>
      <c r="Q199" s="3"/>
      <c r="R199" s="9"/>
      <c r="S199" s="3"/>
      <c r="T199" s="161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</row>
    <row r="200" spans="1:39" ht="19.5" customHeight="1">
      <c r="A200" s="3"/>
      <c r="B200" s="3"/>
      <c r="C200" s="3"/>
      <c r="D200" s="3"/>
      <c r="E200" s="3"/>
      <c r="F200" s="9"/>
      <c r="G200" s="3"/>
      <c r="H200" s="3"/>
      <c r="I200" s="3"/>
      <c r="J200" s="3"/>
      <c r="K200" s="9"/>
      <c r="L200" s="5"/>
      <c r="M200" s="3"/>
      <c r="N200" s="3"/>
      <c r="O200" s="3"/>
      <c r="P200" s="3"/>
      <c r="Q200" s="3"/>
      <c r="R200" s="9"/>
      <c r="S200" s="3"/>
      <c r="T200" s="161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</row>
    <row r="201" spans="1:39" ht="19.5" customHeight="1">
      <c r="A201" s="3"/>
      <c r="B201" s="3"/>
      <c r="C201" s="3"/>
      <c r="D201" s="3"/>
      <c r="E201" s="3"/>
      <c r="F201" s="9"/>
      <c r="G201" s="3"/>
      <c r="H201" s="3"/>
      <c r="I201" s="3"/>
      <c r="J201" s="3"/>
      <c r="K201" s="9"/>
      <c r="L201" s="5"/>
      <c r="M201" s="3"/>
      <c r="N201" s="3"/>
      <c r="O201" s="3"/>
      <c r="P201" s="3"/>
      <c r="Q201" s="3"/>
      <c r="R201" s="9"/>
      <c r="S201" s="3"/>
      <c r="T201" s="161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</row>
    <row r="202" spans="1:39" ht="19.5" customHeight="1">
      <c r="A202" s="3"/>
      <c r="B202" s="3"/>
      <c r="C202" s="3"/>
      <c r="D202" s="3"/>
      <c r="E202" s="3"/>
      <c r="F202" s="9"/>
      <c r="G202" s="3"/>
      <c r="H202" s="3"/>
      <c r="I202" s="3"/>
      <c r="J202" s="3"/>
      <c r="K202" s="9"/>
      <c r="L202" s="5"/>
      <c r="M202" s="3"/>
      <c r="N202" s="3"/>
      <c r="O202" s="3"/>
      <c r="P202" s="3"/>
      <c r="Q202" s="3"/>
      <c r="R202" s="9"/>
      <c r="S202" s="3"/>
      <c r="T202" s="161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</row>
    <row r="203" spans="1:39" ht="19.5" customHeight="1">
      <c r="A203" s="3"/>
      <c r="B203" s="3"/>
      <c r="C203" s="3"/>
      <c r="D203" s="3"/>
      <c r="E203" s="3"/>
      <c r="F203" s="9"/>
      <c r="G203" s="3"/>
      <c r="H203" s="3"/>
      <c r="I203" s="3"/>
      <c r="J203" s="3"/>
      <c r="K203" s="9"/>
      <c r="L203" s="5"/>
      <c r="M203" s="3"/>
      <c r="N203" s="3"/>
      <c r="O203" s="3"/>
      <c r="P203" s="3"/>
      <c r="Q203" s="3"/>
      <c r="R203" s="9"/>
      <c r="S203" s="3"/>
      <c r="T203" s="161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</row>
    <row r="204" spans="1:39" ht="19.5" customHeight="1">
      <c r="A204" s="3"/>
      <c r="B204" s="3"/>
      <c r="C204" s="3"/>
      <c r="D204" s="3"/>
      <c r="E204" s="3"/>
      <c r="F204" s="9"/>
      <c r="G204" s="3"/>
      <c r="H204" s="3"/>
      <c r="I204" s="3"/>
      <c r="J204" s="3"/>
      <c r="K204" s="9"/>
      <c r="L204" s="5"/>
      <c r="M204" s="3"/>
      <c r="N204" s="3"/>
      <c r="O204" s="3"/>
      <c r="P204" s="3"/>
      <c r="Q204" s="3"/>
      <c r="R204" s="9"/>
      <c r="S204" s="3"/>
      <c r="T204" s="161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</row>
    <row r="205" spans="1:39" ht="19.5" customHeight="1">
      <c r="A205" s="3"/>
      <c r="B205" s="3"/>
      <c r="C205" s="3"/>
      <c r="D205" s="3"/>
      <c r="E205" s="3"/>
      <c r="F205" s="9"/>
      <c r="G205" s="3"/>
      <c r="H205" s="3"/>
      <c r="I205" s="3"/>
      <c r="J205" s="3"/>
      <c r="K205" s="9"/>
      <c r="L205" s="5"/>
      <c r="M205" s="3"/>
      <c r="N205" s="3"/>
      <c r="O205" s="3"/>
      <c r="P205" s="3"/>
      <c r="Q205" s="3"/>
      <c r="R205" s="9"/>
      <c r="S205" s="3"/>
      <c r="T205" s="161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</row>
    <row r="206" spans="1:39" ht="19.5" customHeight="1">
      <c r="A206" s="3"/>
      <c r="B206" s="3"/>
      <c r="C206" s="3"/>
      <c r="D206" s="3"/>
      <c r="E206" s="3"/>
      <c r="F206" s="9"/>
      <c r="G206" s="3"/>
      <c r="H206" s="3"/>
      <c r="I206" s="3"/>
      <c r="J206" s="3"/>
      <c r="K206" s="9"/>
      <c r="L206" s="5"/>
      <c r="M206" s="3"/>
      <c r="N206" s="3"/>
      <c r="O206" s="3"/>
      <c r="P206" s="3"/>
      <c r="Q206" s="3"/>
      <c r="R206" s="9"/>
      <c r="S206" s="3"/>
      <c r="T206" s="161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</row>
    <row r="207" spans="1:39" ht="19.5" customHeight="1">
      <c r="A207" s="3"/>
      <c r="B207" s="3"/>
      <c r="C207" s="3"/>
      <c r="D207" s="3"/>
      <c r="E207" s="3"/>
      <c r="F207" s="9"/>
      <c r="G207" s="3"/>
      <c r="H207" s="3"/>
      <c r="I207" s="3"/>
      <c r="J207" s="3"/>
      <c r="K207" s="9"/>
      <c r="L207" s="5"/>
      <c r="M207" s="3"/>
      <c r="N207" s="3"/>
      <c r="O207" s="3"/>
      <c r="P207" s="3"/>
      <c r="Q207" s="3"/>
      <c r="R207" s="9"/>
      <c r="S207" s="3"/>
      <c r="T207" s="161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</row>
    <row r="208" spans="1:39" ht="19.5" customHeight="1">
      <c r="A208" s="3"/>
      <c r="B208" s="3"/>
      <c r="C208" s="3"/>
      <c r="D208" s="3"/>
      <c r="E208" s="3"/>
      <c r="F208" s="9"/>
      <c r="G208" s="3"/>
      <c r="H208" s="3"/>
      <c r="I208" s="3"/>
      <c r="J208" s="3"/>
      <c r="K208" s="9"/>
      <c r="L208" s="5"/>
      <c r="M208" s="3"/>
      <c r="N208" s="3"/>
      <c r="O208" s="3"/>
      <c r="P208" s="3"/>
      <c r="Q208" s="3"/>
      <c r="R208" s="9"/>
      <c r="S208" s="3"/>
      <c r="T208" s="161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</row>
    <row r="209" spans="1:39" ht="19.5" customHeight="1">
      <c r="A209" s="3"/>
      <c r="B209" s="3"/>
      <c r="C209" s="3"/>
      <c r="D209" s="3"/>
      <c r="E209" s="3"/>
      <c r="F209" s="9"/>
      <c r="G209" s="3"/>
      <c r="H209" s="3"/>
      <c r="I209" s="3"/>
      <c r="J209" s="3"/>
      <c r="K209" s="9"/>
      <c r="L209" s="5"/>
      <c r="M209" s="3"/>
      <c r="N209" s="3"/>
      <c r="O209" s="3"/>
      <c r="P209" s="3"/>
      <c r="Q209" s="3"/>
      <c r="R209" s="9"/>
      <c r="S209" s="3"/>
      <c r="T209" s="161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</row>
    <row r="210" spans="1:39" ht="19.5" customHeight="1">
      <c r="A210" s="3"/>
      <c r="B210" s="3"/>
      <c r="C210" s="3"/>
      <c r="D210" s="3"/>
      <c r="E210" s="3"/>
      <c r="F210" s="9"/>
      <c r="G210" s="3"/>
      <c r="H210" s="3"/>
      <c r="I210" s="3"/>
      <c r="J210" s="3"/>
      <c r="K210" s="9"/>
      <c r="L210" s="5"/>
      <c r="M210" s="3"/>
      <c r="N210" s="3"/>
      <c r="O210" s="3"/>
      <c r="P210" s="3"/>
      <c r="Q210" s="3"/>
      <c r="R210" s="9"/>
      <c r="S210" s="3"/>
      <c r="T210" s="161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</row>
    <row r="211" spans="1:39" ht="19.5" customHeight="1">
      <c r="A211" s="3"/>
      <c r="B211" s="3"/>
      <c r="C211" s="3"/>
      <c r="D211" s="3"/>
      <c r="E211" s="3"/>
      <c r="F211" s="9"/>
      <c r="G211" s="3"/>
      <c r="H211" s="3"/>
      <c r="I211" s="3"/>
      <c r="J211" s="3"/>
      <c r="K211" s="9"/>
      <c r="L211" s="5"/>
      <c r="M211" s="3"/>
      <c r="N211" s="3"/>
      <c r="O211" s="3"/>
      <c r="P211" s="3"/>
      <c r="Q211" s="3"/>
      <c r="R211" s="9"/>
      <c r="S211" s="3"/>
      <c r="T211" s="161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</row>
    <row r="212" spans="1:39" ht="19.5" customHeight="1">
      <c r="A212" s="3"/>
      <c r="B212" s="3"/>
      <c r="C212" s="3"/>
      <c r="D212" s="3"/>
      <c r="E212" s="3"/>
      <c r="F212" s="9"/>
      <c r="G212" s="3"/>
      <c r="H212" s="3"/>
      <c r="I212" s="3"/>
      <c r="J212" s="3"/>
      <c r="K212" s="9"/>
      <c r="L212" s="5"/>
      <c r="M212" s="3"/>
      <c r="N212" s="3"/>
      <c r="O212" s="3"/>
      <c r="P212" s="3"/>
      <c r="Q212" s="3"/>
      <c r="R212" s="9"/>
      <c r="S212" s="3"/>
      <c r="T212" s="161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</row>
    <row r="213" spans="1:39" ht="19.5" customHeight="1">
      <c r="A213" s="3"/>
      <c r="B213" s="3"/>
      <c r="C213" s="3"/>
      <c r="D213" s="3"/>
      <c r="E213" s="3"/>
      <c r="F213" s="9"/>
      <c r="G213" s="3"/>
      <c r="H213" s="3"/>
      <c r="I213" s="3"/>
      <c r="J213" s="3"/>
      <c r="K213" s="9"/>
      <c r="L213" s="5"/>
      <c r="M213" s="3"/>
      <c r="N213" s="3"/>
      <c r="O213" s="3"/>
      <c r="P213" s="3"/>
      <c r="Q213" s="3"/>
      <c r="R213" s="9"/>
      <c r="S213" s="3"/>
      <c r="T213" s="161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</row>
    <row r="214" spans="1:39" ht="19.5" customHeight="1">
      <c r="A214" s="3"/>
      <c r="B214" s="3"/>
      <c r="C214" s="3"/>
      <c r="D214" s="3"/>
      <c r="E214" s="3"/>
      <c r="F214" s="9"/>
      <c r="G214" s="3"/>
      <c r="H214" s="3"/>
      <c r="I214" s="3"/>
      <c r="J214" s="3"/>
      <c r="K214" s="9"/>
      <c r="L214" s="5"/>
      <c r="M214" s="3"/>
      <c r="N214" s="3"/>
      <c r="O214" s="3"/>
      <c r="P214" s="3"/>
      <c r="Q214" s="3"/>
      <c r="R214" s="9"/>
      <c r="S214" s="3"/>
      <c r="T214" s="161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</row>
    <row r="215" spans="1:39" ht="19.5" customHeight="1">
      <c r="A215" s="3"/>
      <c r="B215" s="3"/>
      <c r="C215" s="3"/>
      <c r="D215" s="3"/>
      <c r="E215" s="3"/>
      <c r="F215" s="9"/>
      <c r="G215" s="3"/>
      <c r="H215" s="3"/>
      <c r="I215" s="3"/>
      <c r="J215" s="3"/>
      <c r="K215" s="9"/>
      <c r="L215" s="5"/>
      <c r="M215" s="3"/>
      <c r="N215" s="3"/>
      <c r="O215" s="3"/>
      <c r="P215" s="3"/>
      <c r="Q215" s="3"/>
      <c r="R215" s="9"/>
      <c r="S215" s="3"/>
      <c r="T215" s="161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</row>
    <row r="216" spans="1:39" ht="19.5" customHeight="1">
      <c r="A216" s="3"/>
      <c r="B216" s="3"/>
      <c r="C216" s="3"/>
      <c r="D216" s="3"/>
      <c r="E216" s="3"/>
      <c r="F216" s="9"/>
      <c r="G216" s="3"/>
      <c r="H216" s="3"/>
      <c r="I216" s="3"/>
      <c r="J216" s="3"/>
      <c r="K216" s="9"/>
      <c r="L216" s="5"/>
      <c r="M216" s="3"/>
      <c r="N216" s="3"/>
      <c r="O216" s="3"/>
      <c r="P216" s="3"/>
      <c r="Q216" s="3"/>
      <c r="R216" s="9"/>
      <c r="S216" s="3"/>
      <c r="T216" s="161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</row>
    <row r="217" spans="1:39" ht="19.5" customHeight="1">
      <c r="A217" s="3"/>
      <c r="B217" s="3"/>
      <c r="C217" s="3"/>
      <c r="D217" s="3"/>
      <c r="E217" s="3"/>
      <c r="F217" s="9"/>
      <c r="G217" s="3"/>
      <c r="H217" s="3"/>
      <c r="I217" s="3"/>
      <c r="J217" s="3"/>
      <c r="K217" s="9"/>
      <c r="L217" s="5"/>
      <c r="M217" s="3"/>
      <c r="N217" s="3"/>
      <c r="O217" s="3"/>
      <c r="P217" s="3"/>
      <c r="Q217" s="3"/>
      <c r="R217" s="9"/>
      <c r="S217" s="3"/>
      <c r="T217" s="161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</row>
    <row r="218" spans="1:39" ht="19.5" customHeight="1">
      <c r="A218" s="3"/>
      <c r="B218" s="3"/>
      <c r="C218" s="3"/>
      <c r="D218" s="3"/>
      <c r="E218" s="3"/>
      <c r="F218" s="9"/>
      <c r="G218" s="3"/>
      <c r="H218" s="3"/>
      <c r="I218" s="3"/>
      <c r="J218" s="3"/>
      <c r="K218" s="9"/>
      <c r="L218" s="5"/>
      <c r="M218" s="3"/>
      <c r="N218" s="3"/>
      <c r="O218" s="3"/>
      <c r="P218" s="3"/>
      <c r="Q218" s="3"/>
      <c r="R218" s="9"/>
      <c r="S218" s="3"/>
      <c r="T218" s="161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</row>
    <row r="219" spans="1:39" ht="19.5" customHeight="1">
      <c r="A219" s="3"/>
      <c r="B219" s="3"/>
      <c r="C219" s="3"/>
      <c r="D219" s="3"/>
      <c r="E219" s="3"/>
      <c r="F219" s="9"/>
      <c r="G219" s="3"/>
      <c r="H219" s="3"/>
      <c r="I219" s="3"/>
      <c r="J219" s="3"/>
      <c r="K219" s="9"/>
      <c r="L219" s="5"/>
      <c r="M219" s="3"/>
      <c r="N219" s="3"/>
      <c r="O219" s="3"/>
      <c r="P219" s="3"/>
      <c r="Q219" s="3"/>
      <c r="R219" s="9"/>
      <c r="S219" s="3"/>
      <c r="T219" s="161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</row>
    <row r="220" spans="1:39" ht="19.5" customHeight="1">
      <c r="A220" s="3"/>
      <c r="B220" s="3"/>
      <c r="C220" s="3"/>
      <c r="D220" s="3"/>
      <c r="E220" s="3"/>
      <c r="F220" s="9"/>
      <c r="G220" s="3"/>
      <c r="H220" s="3"/>
      <c r="I220" s="3"/>
      <c r="J220" s="3"/>
      <c r="K220" s="9"/>
      <c r="L220" s="5"/>
      <c r="M220" s="3"/>
      <c r="N220" s="3"/>
      <c r="O220" s="3"/>
      <c r="P220" s="3"/>
      <c r="Q220" s="3"/>
      <c r="R220" s="9"/>
      <c r="S220" s="3"/>
      <c r="T220" s="161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</row>
    <row r="221" spans="1:39" ht="19.5" customHeight="1">
      <c r="A221" s="3"/>
      <c r="B221" s="3"/>
      <c r="C221" s="3"/>
      <c r="D221" s="3"/>
      <c r="E221" s="3"/>
      <c r="F221" s="9"/>
      <c r="G221" s="3"/>
      <c r="H221" s="3"/>
      <c r="I221" s="3"/>
      <c r="J221" s="3"/>
      <c r="K221" s="9"/>
      <c r="L221" s="5"/>
      <c r="M221" s="3"/>
      <c r="N221" s="3"/>
      <c r="O221" s="3"/>
      <c r="P221" s="3"/>
      <c r="Q221" s="3"/>
      <c r="R221" s="9"/>
      <c r="S221" s="3"/>
      <c r="T221" s="161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</row>
    <row r="222" spans="1:39" ht="19.5" customHeight="1">
      <c r="A222" s="3"/>
      <c r="B222" s="3"/>
      <c r="C222" s="3"/>
      <c r="D222" s="3"/>
      <c r="E222" s="3"/>
      <c r="F222" s="9"/>
      <c r="G222" s="3"/>
      <c r="H222" s="3"/>
      <c r="I222" s="3"/>
      <c r="J222" s="3"/>
      <c r="K222" s="9"/>
      <c r="L222" s="5"/>
      <c r="M222" s="3"/>
      <c r="N222" s="3"/>
      <c r="O222" s="3"/>
      <c r="P222" s="3"/>
      <c r="Q222" s="3"/>
      <c r="R222" s="9"/>
      <c r="S222" s="3"/>
      <c r="T222" s="161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</row>
    <row r="223" spans="1:39" ht="19.5" customHeight="1">
      <c r="A223" s="3"/>
      <c r="B223" s="3"/>
      <c r="C223" s="3"/>
      <c r="D223" s="3"/>
      <c r="E223" s="3"/>
      <c r="F223" s="9"/>
      <c r="G223" s="3"/>
      <c r="H223" s="3"/>
      <c r="I223" s="3"/>
      <c r="J223" s="3"/>
      <c r="K223" s="9"/>
      <c r="L223" s="5"/>
      <c r="M223" s="3"/>
      <c r="N223" s="3"/>
      <c r="O223" s="3"/>
      <c r="P223" s="3"/>
      <c r="Q223" s="3"/>
      <c r="R223" s="9"/>
      <c r="S223" s="3"/>
      <c r="T223" s="161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</row>
    <row r="224" spans="1:39" ht="19.5" customHeight="1">
      <c r="A224" s="3"/>
      <c r="B224" s="3"/>
      <c r="C224" s="3"/>
      <c r="D224" s="3"/>
      <c r="E224" s="3"/>
      <c r="F224" s="9"/>
      <c r="G224" s="3"/>
      <c r="H224" s="3"/>
      <c r="I224" s="3"/>
      <c r="J224" s="3"/>
      <c r="K224" s="9"/>
      <c r="L224" s="5"/>
      <c r="M224" s="3"/>
      <c r="N224" s="3"/>
      <c r="O224" s="3"/>
      <c r="P224" s="3"/>
      <c r="Q224" s="3"/>
      <c r="R224" s="9"/>
      <c r="S224" s="3"/>
      <c r="T224" s="161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</row>
    <row r="225" spans="1:39" ht="19.5" customHeight="1">
      <c r="A225" s="3"/>
      <c r="B225" s="3"/>
      <c r="C225" s="3"/>
      <c r="D225" s="3"/>
      <c r="E225" s="3"/>
      <c r="F225" s="9"/>
      <c r="G225" s="3"/>
      <c r="H225" s="3"/>
      <c r="I225" s="3"/>
      <c r="J225" s="3"/>
      <c r="K225" s="9"/>
      <c r="L225" s="5"/>
      <c r="M225" s="3"/>
      <c r="N225" s="3"/>
      <c r="O225" s="3"/>
      <c r="P225" s="3"/>
      <c r="Q225" s="3"/>
      <c r="R225" s="9"/>
      <c r="S225" s="3"/>
      <c r="T225" s="161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</row>
    <row r="226" spans="1:39" ht="19.5" customHeight="1">
      <c r="A226" s="3"/>
      <c r="B226" s="3"/>
      <c r="C226" s="3"/>
      <c r="D226" s="3"/>
      <c r="E226" s="3"/>
      <c r="F226" s="9"/>
      <c r="G226" s="3"/>
      <c r="H226" s="3"/>
      <c r="I226" s="3"/>
      <c r="J226" s="3"/>
      <c r="K226" s="9"/>
      <c r="L226" s="5"/>
      <c r="M226" s="3"/>
      <c r="N226" s="3"/>
      <c r="O226" s="3"/>
      <c r="P226" s="3"/>
      <c r="Q226" s="3"/>
      <c r="R226" s="9"/>
      <c r="S226" s="3"/>
      <c r="T226" s="161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</row>
    <row r="227" spans="1:39" ht="19.5" customHeight="1">
      <c r="A227" s="3"/>
      <c r="B227" s="3"/>
      <c r="C227" s="3"/>
      <c r="D227" s="3"/>
      <c r="E227" s="3"/>
      <c r="F227" s="9"/>
      <c r="G227" s="3"/>
      <c r="H227" s="3"/>
      <c r="I227" s="3"/>
      <c r="J227" s="3"/>
      <c r="K227" s="9"/>
      <c r="L227" s="5"/>
      <c r="M227" s="3"/>
      <c r="N227" s="3"/>
      <c r="O227" s="3"/>
      <c r="P227" s="3"/>
      <c r="Q227" s="3"/>
      <c r="R227" s="9"/>
      <c r="S227" s="3"/>
      <c r="T227" s="161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</row>
    <row r="228" spans="1:39" ht="19.5" customHeight="1">
      <c r="A228" s="331"/>
      <c r="B228" s="3"/>
      <c r="C228" s="3"/>
      <c r="D228" s="3"/>
      <c r="E228" s="3"/>
      <c r="F228" s="9"/>
      <c r="G228" s="3"/>
      <c r="H228" s="3"/>
      <c r="I228" s="3"/>
      <c r="J228" s="3"/>
      <c r="K228" s="9"/>
      <c r="L228" s="5"/>
      <c r="M228" s="3"/>
      <c r="N228" s="3"/>
      <c r="O228" s="3"/>
      <c r="P228" s="3"/>
      <c r="Q228" s="3"/>
      <c r="R228" s="9"/>
      <c r="S228" s="3"/>
      <c r="T228" s="161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</row>
    <row r="229" spans="1:39" ht="19.5" customHeight="1">
      <c r="A229" s="163"/>
      <c r="B229" s="3"/>
      <c r="C229" s="3"/>
      <c r="D229" s="3"/>
      <c r="E229" s="3"/>
      <c r="F229" s="9"/>
      <c r="G229" s="3"/>
      <c r="H229" s="3"/>
      <c r="I229" s="3"/>
      <c r="J229" s="3"/>
      <c r="K229" s="9"/>
      <c r="L229" s="5"/>
      <c r="M229" s="3"/>
      <c r="N229" s="3"/>
      <c r="O229" s="3"/>
      <c r="P229" s="3"/>
      <c r="Q229" s="3"/>
      <c r="R229" s="9"/>
      <c r="S229" s="3"/>
      <c r="T229" s="161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</row>
    <row r="230" spans="1:39" ht="19.5" customHeight="1">
      <c r="A230" s="163"/>
      <c r="B230" s="3"/>
      <c r="C230" s="3"/>
      <c r="D230" s="3"/>
      <c r="E230" s="3"/>
      <c r="F230" s="9"/>
      <c r="G230" s="3"/>
      <c r="H230" s="3"/>
      <c r="I230" s="3"/>
      <c r="J230" s="3"/>
      <c r="K230" s="9"/>
      <c r="L230" s="5"/>
      <c r="M230" s="3"/>
      <c r="N230" s="3"/>
      <c r="O230" s="3"/>
      <c r="P230" s="3"/>
      <c r="Q230" s="3"/>
      <c r="R230" s="9"/>
      <c r="S230" s="3"/>
      <c r="T230" s="161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</row>
    <row r="231" spans="1:39" ht="19.5" customHeight="1">
      <c r="A231" s="163"/>
      <c r="B231" s="3"/>
      <c r="C231" s="3"/>
      <c r="D231" s="3"/>
      <c r="E231" s="3"/>
      <c r="F231" s="9"/>
      <c r="G231" s="3"/>
      <c r="H231" s="3"/>
      <c r="I231" s="3"/>
      <c r="J231" s="3"/>
      <c r="K231" s="9"/>
      <c r="L231" s="5"/>
      <c r="M231" s="3"/>
      <c r="N231" s="3"/>
      <c r="O231" s="3"/>
      <c r="P231" s="3"/>
      <c r="Q231" s="3"/>
      <c r="R231" s="9"/>
      <c r="S231" s="3"/>
      <c r="T231" s="161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</row>
    <row r="232" spans="1:39" ht="19.5" customHeight="1">
      <c r="A232" s="163"/>
      <c r="B232" s="3"/>
      <c r="C232" s="3"/>
      <c r="D232" s="3"/>
      <c r="E232" s="3"/>
      <c r="F232" s="9"/>
      <c r="G232" s="3"/>
      <c r="H232" s="3"/>
      <c r="I232" s="3"/>
      <c r="J232" s="3"/>
      <c r="K232" s="9"/>
      <c r="L232" s="5"/>
      <c r="M232" s="3"/>
      <c r="N232" s="3"/>
      <c r="O232" s="3"/>
      <c r="P232" s="3"/>
      <c r="Q232" s="3"/>
      <c r="R232" s="9"/>
      <c r="S232" s="3"/>
      <c r="T232" s="161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</row>
    <row r="233" spans="1:39" ht="19.5" customHeight="1">
      <c r="A233" s="163"/>
      <c r="B233" s="3"/>
      <c r="C233" s="3"/>
      <c r="D233" s="3"/>
      <c r="E233" s="3"/>
      <c r="F233" s="9"/>
      <c r="G233" s="3"/>
      <c r="H233" s="3"/>
      <c r="I233" s="3"/>
      <c r="J233" s="3"/>
      <c r="K233" s="9"/>
      <c r="L233" s="5"/>
      <c r="M233" s="3"/>
      <c r="N233" s="3"/>
      <c r="O233" s="3"/>
      <c r="P233" s="3"/>
      <c r="Q233" s="3"/>
      <c r="R233" s="9"/>
      <c r="S233" s="3"/>
      <c r="T233" s="161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</row>
    <row r="234" spans="1:39" ht="19.5" customHeight="1">
      <c r="A234" s="163"/>
      <c r="B234" s="3"/>
      <c r="C234" s="3"/>
      <c r="D234" s="3"/>
      <c r="E234" s="3"/>
      <c r="F234" s="9"/>
      <c r="G234" s="3"/>
      <c r="H234" s="3"/>
      <c r="I234" s="3"/>
      <c r="J234" s="3"/>
      <c r="K234" s="9"/>
      <c r="L234" s="5"/>
      <c r="M234" s="3"/>
      <c r="N234" s="3"/>
      <c r="O234" s="3"/>
      <c r="P234" s="3"/>
      <c r="Q234" s="3"/>
      <c r="R234" s="9"/>
      <c r="S234" s="3"/>
      <c r="T234" s="161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</row>
    <row r="235" spans="1:39" ht="19.5" customHeight="1">
      <c r="A235" s="163"/>
      <c r="B235" s="3"/>
      <c r="C235" s="3"/>
      <c r="D235" s="3"/>
      <c r="E235" s="3"/>
      <c r="F235" s="9"/>
      <c r="G235" s="3"/>
      <c r="H235" s="3"/>
      <c r="I235" s="3"/>
      <c r="J235" s="3"/>
      <c r="K235" s="9"/>
      <c r="L235" s="5"/>
      <c r="M235" s="3"/>
      <c r="N235" s="3"/>
      <c r="O235" s="3"/>
      <c r="P235" s="3"/>
      <c r="Q235" s="3"/>
      <c r="R235" s="9"/>
      <c r="S235" s="3"/>
      <c r="T235" s="161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</row>
    <row r="236" spans="1:39" ht="19.5" customHeight="1">
      <c r="A236" s="163"/>
      <c r="B236" s="3"/>
      <c r="C236" s="3"/>
      <c r="D236" s="3"/>
      <c r="E236" s="3"/>
      <c r="F236" s="9"/>
      <c r="G236" s="3"/>
      <c r="H236" s="3"/>
      <c r="I236" s="3"/>
      <c r="J236" s="3"/>
      <c r="K236" s="9"/>
      <c r="L236" s="5"/>
      <c r="M236" s="3"/>
      <c r="N236" s="3"/>
      <c r="O236" s="3"/>
      <c r="P236" s="3"/>
      <c r="Q236" s="3"/>
      <c r="R236" s="9"/>
      <c r="S236" s="3"/>
      <c r="T236" s="161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</row>
    <row r="237" spans="1:39" ht="19.5" customHeight="1">
      <c r="A237" s="163"/>
      <c r="B237" s="3"/>
      <c r="C237" s="3"/>
      <c r="D237" s="3"/>
      <c r="E237" s="3"/>
      <c r="F237" s="9"/>
      <c r="G237" s="3"/>
      <c r="H237" s="3"/>
      <c r="I237" s="3"/>
      <c r="J237" s="3"/>
      <c r="K237" s="9"/>
      <c r="L237" s="5"/>
      <c r="M237" s="3"/>
      <c r="N237" s="3"/>
      <c r="O237" s="3"/>
      <c r="P237" s="3"/>
      <c r="Q237" s="3"/>
      <c r="R237" s="9"/>
      <c r="S237" s="3"/>
      <c r="T237" s="161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</row>
    <row r="238" spans="1:39" ht="19.5" customHeight="1">
      <c r="A238" s="163"/>
      <c r="B238" s="3"/>
      <c r="C238" s="3"/>
      <c r="D238" s="3"/>
      <c r="E238" s="3"/>
      <c r="F238" s="9"/>
      <c r="G238" s="3"/>
      <c r="H238" s="3"/>
      <c r="I238" s="3"/>
      <c r="J238" s="3"/>
      <c r="K238" s="9"/>
      <c r="L238" s="5"/>
      <c r="M238" s="3"/>
      <c r="N238" s="3"/>
      <c r="O238" s="3"/>
      <c r="P238" s="3"/>
      <c r="Q238" s="3"/>
      <c r="R238" s="9"/>
      <c r="S238" s="3"/>
      <c r="T238" s="161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</row>
    <row r="239" spans="1:39" ht="19.5" customHeight="1">
      <c r="A239" s="163"/>
      <c r="B239" s="3"/>
      <c r="C239" s="3"/>
      <c r="D239" s="3"/>
      <c r="E239" s="3"/>
      <c r="F239" s="9"/>
      <c r="G239" s="3"/>
      <c r="H239" s="3"/>
      <c r="I239" s="3"/>
      <c r="J239" s="3"/>
      <c r="K239" s="9"/>
      <c r="L239" s="5"/>
      <c r="M239" s="3"/>
      <c r="N239" s="3"/>
      <c r="O239" s="3"/>
      <c r="P239" s="3"/>
      <c r="Q239" s="3"/>
      <c r="R239" s="9"/>
      <c r="S239" s="3"/>
      <c r="T239" s="161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</row>
    <row r="240" spans="1:39" ht="19.5" customHeight="1">
      <c r="A240" s="163"/>
      <c r="B240" s="3"/>
      <c r="C240" s="3"/>
      <c r="D240" s="3"/>
      <c r="E240" s="3"/>
      <c r="F240" s="9"/>
      <c r="G240" s="3"/>
      <c r="H240" s="3"/>
      <c r="I240" s="3"/>
      <c r="J240" s="3"/>
      <c r="K240" s="9"/>
      <c r="L240" s="5"/>
      <c r="M240" s="3"/>
      <c r="N240" s="3"/>
      <c r="O240" s="3"/>
      <c r="P240" s="3"/>
      <c r="Q240" s="3"/>
      <c r="R240" s="9"/>
      <c r="S240" s="3"/>
      <c r="T240" s="161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</row>
    <row r="241" spans="1:39" ht="19.5" customHeight="1">
      <c r="A241" s="163"/>
      <c r="B241" s="3"/>
      <c r="C241" s="3"/>
      <c r="D241" s="3"/>
      <c r="E241" s="3"/>
      <c r="F241" s="9"/>
      <c r="G241" s="3"/>
      <c r="H241" s="3"/>
      <c r="I241" s="3"/>
      <c r="J241" s="3"/>
      <c r="K241" s="9"/>
      <c r="L241" s="5"/>
      <c r="M241" s="3"/>
      <c r="N241" s="3"/>
      <c r="O241" s="3"/>
      <c r="P241" s="3"/>
      <c r="Q241" s="3"/>
      <c r="R241" s="9"/>
      <c r="S241" s="3"/>
      <c r="T241" s="161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</row>
    <row r="242" spans="1:39" ht="19.5" customHeight="1">
      <c r="A242" s="163"/>
      <c r="B242" s="3"/>
      <c r="C242" s="3"/>
      <c r="D242" s="3"/>
      <c r="E242" s="3"/>
      <c r="F242" s="9"/>
      <c r="G242" s="3"/>
      <c r="H242" s="3"/>
      <c r="I242" s="3"/>
      <c r="J242" s="3"/>
      <c r="K242" s="9"/>
      <c r="L242" s="5"/>
      <c r="M242" s="3"/>
      <c r="N242" s="3"/>
      <c r="O242" s="3"/>
      <c r="P242" s="3"/>
      <c r="Q242" s="3"/>
      <c r="R242" s="9"/>
      <c r="S242" s="3"/>
      <c r="T242" s="161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</row>
    <row r="243" spans="1:39" ht="19.5" customHeight="1">
      <c r="A243" s="163"/>
      <c r="B243" s="3"/>
      <c r="C243" s="3"/>
      <c r="D243" s="3"/>
      <c r="E243" s="3"/>
      <c r="F243" s="9"/>
      <c r="G243" s="3"/>
      <c r="H243" s="3"/>
      <c r="I243" s="3"/>
      <c r="J243" s="3"/>
      <c r="K243" s="9"/>
      <c r="L243" s="5"/>
      <c r="M243" s="3"/>
      <c r="N243" s="3"/>
      <c r="O243" s="3"/>
      <c r="P243" s="3"/>
      <c r="Q243" s="3"/>
      <c r="R243" s="9"/>
      <c r="S243" s="3"/>
      <c r="T243" s="161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</row>
    <row r="244" spans="1:39" ht="19.5" customHeight="1">
      <c r="A244" s="163"/>
      <c r="B244" s="3"/>
      <c r="C244" s="3"/>
      <c r="D244" s="3"/>
      <c r="E244" s="3"/>
      <c r="F244" s="9"/>
      <c r="G244" s="3"/>
      <c r="H244" s="3"/>
      <c r="I244" s="3"/>
      <c r="J244" s="3"/>
      <c r="K244" s="9"/>
      <c r="L244" s="5"/>
      <c r="M244" s="3"/>
      <c r="N244" s="3"/>
      <c r="O244" s="3"/>
      <c r="P244" s="3"/>
      <c r="Q244" s="3"/>
      <c r="R244" s="9"/>
      <c r="S244" s="3"/>
      <c r="T244" s="161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</row>
    <row r="245" spans="1:39" ht="19.5" customHeight="1">
      <c r="A245" s="163"/>
      <c r="B245" s="3"/>
      <c r="C245" s="3"/>
      <c r="D245" s="3"/>
      <c r="E245" s="3"/>
      <c r="F245" s="9"/>
      <c r="G245" s="3"/>
      <c r="H245" s="3"/>
      <c r="I245" s="3"/>
      <c r="J245" s="3"/>
      <c r="K245" s="9"/>
      <c r="L245" s="5"/>
      <c r="M245" s="3"/>
      <c r="N245" s="3"/>
      <c r="O245" s="3"/>
      <c r="P245" s="3"/>
      <c r="Q245" s="3"/>
      <c r="R245" s="9"/>
      <c r="S245" s="3"/>
      <c r="T245" s="161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</row>
    <row r="246" spans="1:39" ht="19.5" customHeight="1">
      <c r="A246" s="163"/>
      <c r="B246" s="3"/>
      <c r="C246" s="3"/>
      <c r="D246" s="3"/>
      <c r="E246" s="3"/>
      <c r="F246" s="9"/>
      <c r="G246" s="3"/>
      <c r="H246" s="3"/>
      <c r="I246" s="3"/>
      <c r="J246" s="3"/>
      <c r="K246" s="9"/>
      <c r="L246" s="5"/>
      <c r="M246" s="3"/>
      <c r="N246" s="3"/>
      <c r="O246" s="3"/>
      <c r="P246" s="3"/>
      <c r="Q246" s="3"/>
      <c r="R246" s="9"/>
      <c r="S246" s="3"/>
      <c r="T246" s="161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</row>
    <row r="247" spans="1:39" ht="19.5" customHeight="1">
      <c r="A247" s="163"/>
      <c r="B247" s="3"/>
      <c r="C247" s="3"/>
      <c r="D247" s="3"/>
      <c r="E247" s="3"/>
      <c r="F247" s="9"/>
      <c r="G247" s="3"/>
      <c r="H247" s="3"/>
      <c r="I247" s="3"/>
      <c r="J247" s="3"/>
      <c r="K247" s="9"/>
      <c r="L247" s="5"/>
      <c r="M247" s="3"/>
      <c r="N247" s="3"/>
      <c r="O247" s="3"/>
      <c r="P247" s="3"/>
      <c r="Q247" s="3"/>
      <c r="R247" s="9"/>
      <c r="S247" s="3"/>
      <c r="T247" s="161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</row>
    <row r="248" spans="1:39" ht="19.5" customHeight="1">
      <c r="A248" s="163"/>
      <c r="B248" s="3"/>
      <c r="C248" s="3"/>
      <c r="D248" s="3"/>
      <c r="E248" s="3"/>
      <c r="F248" s="9"/>
      <c r="G248" s="3"/>
      <c r="H248" s="3"/>
      <c r="I248" s="3"/>
      <c r="J248" s="3"/>
      <c r="K248" s="9"/>
      <c r="L248" s="5"/>
      <c r="M248" s="3"/>
      <c r="N248" s="3"/>
      <c r="O248" s="3"/>
      <c r="P248" s="3"/>
      <c r="Q248" s="3"/>
      <c r="R248" s="9"/>
      <c r="S248" s="3"/>
      <c r="T248" s="161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</row>
    <row r="249" spans="1:39" ht="19.5" customHeight="1">
      <c r="A249" s="163"/>
      <c r="B249" s="3"/>
      <c r="C249" s="3"/>
      <c r="D249" s="3"/>
      <c r="E249" s="3"/>
      <c r="F249" s="9"/>
      <c r="G249" s="3"/>
      <c r="H249" s="3"/>
      <c r="I249" s="3"/>
      <c r="J249" s="3"/>
      <c r="K249" s="9"/>
      <c r="L249" s="5"/>
      <c r="M249" s="3"/>
      <c r="N249" s="3"/>
      <c r="O249" s="3"/>
      <c r="P249" s="3"/>
      <c r="Q249" s="3"/>
      <c r="R249" s="9"/>
      <c r="S249" s="3"/>
      <c r="T249" s="161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</row>
    <row r="250" spans="1:39" ht="19.5" customHeight="1">
      <c r="A250" s="163"/>
      <c r="B250" s="3"/>
      <c r="C250" s="3"/>
      <c r="D250" s="3"/>
      <c r="E250" s="3"/>
      <c r="F250" s="9"/>
      <c r="G250" s="3"/>
      <c r="H250" s="3"/>
      <c r="I250" s="3"/>
      <c r="J250" s="3"/>
      <c r="K250" s="9"/>
      <c r="L250" s="5"/>
      <c r="M250" s="3"/>
      <c r="N250" s="3"/>
      <c r="O250" s="3"/>
      <c r="P250" s="3"/>
      <c r="Q250" s="3"/>
      <c r="R250" s="9"/>
      <c r="S250" s="3"/>
      <c r="T250" s="161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</row>
    <row r="251" spans="1:39" ht="19.5" customHeight="1">
      <c r="A251" s="163"/>
      <c r="B251" s="3"/>
      <c r="C251" s="3"/>
      <c r="D251" s="3"/>
      <c r="E251" s="3"/>
      <c r="F251" s="9"/>
      <c r="G251" s="3"/>
      <c r="H251" s="3"/>
      <c r="I251" s="3"/>
      <c r="J251" s="3"/>
      <c r="K251" s="9"/>
      <c r="L251" s="5"/>
      <c r="M251" s="3"/>
      <c r="N251" s="3"/>
      <c r="O251" s="3"/>
      <c r="P251" s="3"/>
      <c r="Q251" s="3"/>
      <c r="R251" s="9"/>
      <c r="S251" s="3"/>
      <c r="T251" s="161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</row>
    <row r="252" spans="1:39" ht="19.5" customHeight="1">
      <c r="A252" s="163"/>
      <c r="B252" s="3"/>
      <c r="C252" s="3"/>
      <c r="D252" s="3"/>
      <c r="E252" s="3"/>
      <c r="F252" s="9"/>
      <c r="G252" s="3"/>
      <c r="H252" s="3"/>
      <c r="I252" s="3"/>
      <c r="J252" s="3"/>
      <c r="K252" s="9"/>
      <c r="L252" s="5"/>
      <c r="M252" s="3"/>
      <c r="N252" s="3"/>
      <c r="O252" s="3"/>
      <c r="P252" s="3"/>
      <c r="Q252" s="3"/>
      <c r="R252" s="9"/>
      <c r="S252" s="3"/>
      <c r="T252" s="161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</row>
    <row r="253" spans="1:39" ht="19.5" customHeight="1">
      <c r="A253" s="163"/>
      <c r="B253" s="3"/>
      <c r="C253" s="3"/>
      <c r="D253" s="3"/>
      <c r="E253" s="3"/>
      <c r="F253" s="9"/>
      <c r="G253" s="3"/>
      <c r="H253" s="3"/>
      <c r="I253" s="3"/>
      <c r="J253" s="3"/>
      <c r="K253" s="9"/>
      <c r="L253" s="5"/>
      <c r="M253" s="3"/>
      <c r="N253" s="3"/>
      <c r="O253" s="3"/>
      <c r="P253" s="3"/>
      <c r="Q253" s="3"/>
      <c r="R253" s="9"/>
      <c r="S253" s="3"/>
      <c r="T253" s="161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</row>
    <row r="254" spans="1:39" ht="19.5" customHeight="1">
      <c r="A254" s="163"/>
      <c r="B254" s="3"/>
      <c r="C254" s="3"/>
      <c r="D254" s="3"/>
      <c r="E254" s="3"/>
      <c r="F254" s="9"/>
      <c r="G254" s="3"/>
      <c r="H254" s="3"/>
      <c r="I254" s="3"/>
      <c r="J254" s="3"/>
      <c r="K254" s="9"/>
      <c r="L254" s="5"/>
      <c r="M254" s="3"/>
      <c r="N254" s="3"/>
      <c r="O254" s="3"/>
      <c r="P254" s="3"/>
      <c r="Q254" s="3"/>
      <c r="R254" s="9"/>
      <c r="S254" s="3"/>
      <c r="T254" s="161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</row>
    <row r="255" spans="1:3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375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375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375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</row>
    <row r="258" spans="1:3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375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375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</row>
    <row r="260" spans="1:3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375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375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375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375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375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</row>
    <row r="265" spans="1:3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375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</row>
    <row r="266" spans="1:3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375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</row>
    <row r="267" spans="1:3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375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</row>
    <row r="268" spans="1:3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375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</row>
    <row r="269" spans="1:3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375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</row>
    <row r="270" spans="1:3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375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</row>
    <row r="271" spans="1:3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375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</row>
    <row r="272" spans="1:3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375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375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</row>
    <row r="274" spans="1:3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375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</row>
    <row r="275" spans="1:3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375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375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</row>
    <row r="277" spans="1:3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375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375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</row>
    <row r="279" spans="1:3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375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</row>
    <row r="280" spans="1:3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375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375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375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375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</row>
    <row r="284" spans="1:3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375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375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375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375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375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375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375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375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375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375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</row>
    <row r="294" spans="1:3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375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</row>
    <row r="295" spans="1:3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375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375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375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375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375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375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375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375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375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375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375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375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375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375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375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375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375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375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375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375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375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375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375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375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375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</row>
    <row r="320" spans="1:3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375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375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375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375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375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</row>
    <row r="325" spans="1:3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375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375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</row>
    <row r="327" spans="1:3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375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375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375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375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375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</row>
    <row r="332" spans="1:3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375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375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375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375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375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375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375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375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375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375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375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375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</row>
    <row r="344" spans="1:3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375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375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375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</row>
    <row r="347" spans="1:3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375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</row>
    <row r="348" spans="1:3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375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375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375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375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375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375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375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</row>
    <row r="355" spans="1:3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375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375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375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375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375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</row>
    <row r="360" spans="1:3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375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</row>
    <row r="361" spans="1:3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375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375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</row>
    <row r="363" spans="1:3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375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375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375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375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375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</row>
    <row r="368" spans="1:3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375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375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</row>
    <row r="370" spans="1:3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375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375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</row>
    <row r="372" spans="1:3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375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</row>
    <row r="373" spans="1:3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375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</row>
    <row r="374" spans="1:3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375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375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</row>
    <row r="376" spans="1:3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375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375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</row>
    <row r="378" spans="1:3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375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375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</row>
    <row r="380" spans="1:3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375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</row>
    <row r="381" spans="1:3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375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</row>
    <row r="382" spans="1:3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375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</row>
    <row r="383" spans="1:3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375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</row>
    <row r="384" spans="1:3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375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</row>
    <row r="385" spans="1:3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375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</row>
    <row r="386" spans="1:3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375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</row>
    <row r="387" spans="1:3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375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</row>
    <row r="388" spans="1:3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375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375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</row>
    <row r="390" spans="1:3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375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</row>
    <row r="391" spans="1:3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375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</row>
    <row r="392" spans="1:3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375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</row>
    <row r="393" spans="1:3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375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</row>
    <row r="394" spans="1:3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375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</row>
    <row r="395" spans="1:3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375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</row>
    <row r="396" spans="1:3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375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</row>
    <row r="397" spans="1:3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375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</row>
    <row r="398" spans="1:3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375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</row>
    <row r="399" spans="1:3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375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</row>
    <row r="400" spans="1:3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375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</row>
    <row r="401" spans="1:3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375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</row>
    <row r="402" spans="1:3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375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</row>
    <row r="403" spans="1:3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375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375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</row>
    <row r="405" spans="1:3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375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</row>
    <row r="406" spans="1:3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375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</row>
    <row r="407" spans="1:3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375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</row>
    <row r="408" spans="1:3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375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</row>
    <row r="409" spans="1:3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375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</row>
    <row r="410" spans="1:3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375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</row>
    <row r="411" spans="1:3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375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375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</row>
    <row r="413" spans="1:3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375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</row>
    <row r="414" spans="1:3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375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</row>
    <row r="415" spans="1:3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375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375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375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</row>
    <row r="418" spans="1:3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375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375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</row>
    <row r="420" spans="1:3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375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</row>
    <row r="421" spans="1:3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375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</row>
    <row r="422" spans="1:3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375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</row>
    <row r="423" spans="1:3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375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375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</row>
    <row r="425" spans="1:3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375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375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</row>
    <row r="427" spans="1:3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375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375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</row>
    <row r="429" spans="1:3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375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</row>
    <row r="430" spans="1:3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375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</row>
    <row r="431" spans="1:3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375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</row>
    <row r="432" spans="1:3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375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375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</row>
    <row r="434" spans="1:3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375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</row>
    <row r="435" spans="1:3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375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</row>
    <row r="436" spans="1:3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375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</row>
    <row r="437" spans="1:3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375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</row>
    <row r="438" spans="1:3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375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</row>
    <row r="439" spans="1: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375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</row>
    <row r="440" spans="1:3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375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</row>
    <row r="441" spans="1:3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375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375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</row>
    <row r="443" spans="1:3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375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</row>
    <row r="444" spans="1:3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375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</row>
    <row r="445" spans="1:3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375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</row>
    <row r="446" spans="1:3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375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</row>
    <row r="447" spans="1:3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375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</row>
    <row r="448" spans="1:3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375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375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375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</row>
    <row r="451" spans="1:3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375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375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</row>
    <row r="453" spans="1:3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375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</row>
    <row r="454" spans="1:3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375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</row>
    <row r="455" spans="1:3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375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375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</row>
    <row r="457" spans="1:3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375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</row>
    <row r="458" spans="1:3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375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375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375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</row>
    <row r="461" spans="1:3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375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</row>
    <row r="462" spans="1:3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375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</row>
    <row r="463" spans="1:3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375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</row>
    <row r="464" spans="1:3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375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</row>
    <row r="465" spans="1:3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375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</row>
    <row r="466" spans="1:3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375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375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</row>
    <row r="468" spans="1:3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375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</row>
    <row r="469" spans="1:3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375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375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</row>
    <row r="471" spans="1:3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375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</row>
    <row r="472" spans="1:3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375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</row>
    <row r="473" spans="1:3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375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375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</row>
    <row r="475" spans="1:3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375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375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375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375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</row>
    <row r="479" spans="1:3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375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375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</row>
    <row r="481" spans="1:3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375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</row>
    <row r="482" spans="1:3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375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</row>
    <row r="483" spans="1:3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375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</row>
    <row r="484" spans="1:3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375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375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</row>
    <row r="486" spans="1:3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375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</row>
    <row r="487" spans="1:3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375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375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</row>
    <row r="489" spans="1:3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375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</row>
    <row r="490" spans="1:3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375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</row>
    <row r="491" spans="1:3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375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</row>
    <row r="492" spans="1:3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375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</row>
    <row r="493" spans="1:3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375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375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</row>
    <row r="495" spans="1:3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375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375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</row>
    <row r="497" spans="1:3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375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</row>
    <row r="498" spans="1:3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375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</row>
    <row r="499" spans="1:3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375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</row>
    <row r="500" spans="1:3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375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</row>
    <row r="501" spans="1:3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375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</row>
    <row r="502" spans="1:3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375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375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375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375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</row>
    <row r="506" spans="1:3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375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</row>
    <row r="507" spans="1:3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375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</row>
    <row r="508" spans="1:3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375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</row>
    <row r="509" spans="1:3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375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</row>
    <row r="510" spans="1:3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375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</row>
    <row r="511" spans="1:3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375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</row>
    <row r="512" spans="1:3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375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</row>
    <row r="513" spans="1:3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375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</row>
    <row r="514" spans="1:3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375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</row>
    <row r="515" spans="1:3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375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</row>
    <row r="516" spans="1:3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375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</row>
    <row r="517" spans="1:3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375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</row>
    <row r="518" spans="1:3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375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</row>
    <row r="519" spans="1:3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375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</row>
    <row r="520" spans="1:3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375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</row>
    <row r="521" spans="1:3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375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375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375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</row>
    <row r="524" spans="1:3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375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375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</row>
    <row r="526" spans="1:3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375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</row>
    <row r="527" spans="1:3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375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</row>
    <row r="528" spans="1:3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375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</row>
    <row r="529" spans="1:3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375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</row>
    <row r="530" spans="1:3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375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</row>
    <row r="531" spans="1:3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375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</row>
    <row r="532" spans="1:3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375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</row>
    <row r="533" spans="1:3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375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</row>
    <row r="534" spans="1:3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375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</row>
    <row r="535" spans="1:3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375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</row>
    <row r="536" spans="1:3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375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</row>
    <row r="537" spans="1:3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375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375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375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375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</row>
    <row r="541" spans="1:3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375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</row>
    <row r="542" spans="1:3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375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375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</row>
    <row r="544" spans="1:3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375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</row>
    <row r="545" spans="1:3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375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375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</row>
    <row r="547" spans="1:3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375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</row>
    <row r="548" spans="1:3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375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</row>
    <row r="549" spans="1:3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375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</row>
    <row r="550" spans="1:3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375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</row>
    <row r="551" spans="1:3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375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</row>
    <row r="552" spans="1:3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375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</row>
    <row r="553" spans="1:3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375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</row>
    <row r="554" spans="1:3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375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375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375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</row>
    <row r="557" spans="1:3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375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375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</row>
    <row r="559" spans="1:3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375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</row>
    <row r="560" spans="1:3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375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</row>
    <row r="561" spans="1:3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375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</row>
    <row r="562" spans="1:3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375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</row>
    <row r="563" spans="1:3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375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</row>
    <row r="564" spans="1:3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375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</row>
    <row r="565" spans="1:3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375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</row>
    <row r="566" spans="1:3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375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</row>
    <row r="567" spans="1:3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375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</row>
    <row r="568" spans="1:3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375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</row>
    <row r="569" spans="1:3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375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</row>
    <row r="570" spans="1:3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375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</row>
    <row r="571" spans="1:3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375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</row>
    <row r="572" spans="1:3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375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</row>
    <row r="573" spans="1:3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375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</row>
    <row r="574" spans="1:3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375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</row>
    <row r="575" spans="1:3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375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</row>
    <row r="576" spans="1:3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375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</row>
    <row r="577" spans="1:3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375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</row>
    <row r="578" spans="1:3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375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</row>
    <row r="579" spans="1:3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375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375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</row>
    <row r="581" spans="1:3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375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375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</row>
    <row r="583" spans="1:3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375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</row>
    <row r="584" spans="1:3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375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</row>
    <row r="585" spans="1:3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375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</row>
    <row r="586" spans="1:3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375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</row>
    <row r="587" spans="1:3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375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</row>
    <row r="588" spans="1:3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375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375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</row>
    <row r="590" spans="1:3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375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</row>
    <row r="591" spans="1:3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375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</row>
    <row r="592" spans="1:3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375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</row>
    <row r="593" spans="1:3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375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</row>
    <row r="594" spans="1:3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375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</row>
    <row r="595" spans="1:3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375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</row>
    <row r="596" spans="1:3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375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</row>
    <row r="597" spans="1:3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375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</row>
    <row r="598" spans="1:3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375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375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</row>
    <row r="600" spans="1:3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375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</row>
    <row r="601" spans="1:3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375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375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</row>
    <row r="603" spans="1:3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375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</row>
    <row r="604" spans="1:3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375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</row>
    <row r="605" spans="1:3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375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</row>
    <row r="606" spans="1:3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375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</row>
    <row r="607" spans="1:3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375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</row>
    <row r="608" spans="1:3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375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</row>
    <row r="609" spans="1:3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375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</row>
    <row r="610" spans="1:3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375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375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</row>
    <row r="612" spans="1:3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375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</row>
    <row r="613" spans="1:3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375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</row>
    <row r="614" spans="1:3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375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</row>
    <row r="615" spans="1:3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375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</row>
    <row r="616" spans="1:3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375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</row>
    <row r="617" spans="1:3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375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</row>
    <row r="618" spans="1:3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375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</row>
    <row r="619" spans="1:3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375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</row>
    <row r="620" spans="1:3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375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</row>
    <row r="621" spans="1:3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375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</row>
    <row r="622" spans="1:3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375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</row>
    <row r="623" spans="1:3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375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</row>
    <row r="624" spans="1:3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375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</row>
    <row r="625" spans="1:3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375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</row>
    <row r="626" spans="1:3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375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</row>
    <row r="627" spans="1:3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375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375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</row>
    <row r="629" spans="1:3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375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</row>
    <row r="630" spans="1:3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375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</row>
    <row r="631" spans="1:3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375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</row>
    <row r="632" spans="1:3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375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</row>
    <row r="633" spans="1:3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375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</row>
    <row r="634" spans="1:3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375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</row>
    <row r="635" spans="1:3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375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375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</row>
    <row r="637" spans="1:3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375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</row>
    <row r="638" spans="1:3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375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</row>
    <row r="639" spans="1: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375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</row>
    <row r="640" spans="1:3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375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</row>
    <row r="641" spans="1:3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375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</row>
    <row r="642" spans="1:3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375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375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</row>
    <row r="644" spans="1:3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375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375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</row>
    <row r="646" spans="1:3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375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</row>
    <row r="647" spans="1:3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375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375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375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</row>
    <row r="650" spans="1:3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375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</row>
    <row r="651" spans="1:3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375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</row>
    <row r="652" spans="1:3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375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</row>
    <row r="653" spans="1:3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375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</row>
    <row r="654" spans="1:3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375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</row>
    <row r="655" spans="1:3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375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</row>
    <row r="656" spans="1:3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375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</row>
    <row r="657" spans="1:3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375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</row>
    <row r="658" spans="1:3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375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</row>
    <row r="659" spans="1:3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375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</row>
    <row r="660" spans="1:3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375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375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</row>
    <row r="662" spans="1:3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375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</row>
    <row r="663" spans="1:3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375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</row>
    <row r="664" spans="1:3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375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</row>
    <row r="665" spans="1:3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375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</row>
    <row r="666" spans="1:3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375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</row>
    <row r="667" spans="1:3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375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3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375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</row>
    <row r="669" spans="1:3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375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</row>
    <row r="670" spans="1:3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375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</row>
    <row r="671" spans="1:3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375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</row>
    <row r="672" spans="1:3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375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</row>
    <row r="673" spans="1:3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375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</row>
    <row r="674" spans="1:3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375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</row>
    <row r="675" spans="1:3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375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</row>
    <row r="676" spans="1:3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375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</row>
    <row r="677" spans="1:3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375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</row>
    <row r="678" spans="1:3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375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</row>
    <row r="679" spans="1:3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375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</row>
    <row r="680" spans="1:3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375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</row>
    <row r="681" spans="1:3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375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</row>
    <row r="682" spans="1:3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375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</row>
    <row r="683" spans="1:3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375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</row>
    <row r="684" spans="1:3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375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375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375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</row>
    <row r="687" spans="1:3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375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</row>
    <row r="688" spans="1:3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375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</row>
    <row r="689" spans="1:3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375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</row>
    <row r="690" spans="1:3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375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375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</row>
    <row r="692" spans="1:3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375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</row>
    <row r="693" spans="1:3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375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</row>
    <row r="694" spans="1:3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375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</row>
    <row r="695" spans="1:3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375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</row>
    <row r="696" spans="1:3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375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</row>
    <row r="697" spans="1:3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375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375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</row>
    <row r="699" spans="1:3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375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</row>
    <row r="700" spans="1:3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375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</row>
    <row r="701" spans="1:3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375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375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</row>
    <row r="703" spans="1:3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375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</row>
    <row r="704" spans="1:3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375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</row>
    <row r="705" spans="1:3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375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</row>
    <row r="706" spans="1:3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375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</row>
    <row r="707" spans="1:3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375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</row>
    <row r="708" spans="1:3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375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</row>
    <row r="709" spans="1:3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375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</row>
    <row r="710" spans="1:3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375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</row>
    <row r="711" spans="1:3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375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</row>
    <row r="712" spans="1:3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375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</row>
    <row r="713" spans="1:3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375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</row>
    <row r="714" spans="1:3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375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</row>
    <row r="715" spans="1:3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375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</row>
    <row r="716" spans="1:3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375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</row>
    <row r="717" spans="1:3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375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</row>
    <row r="718" spans="1:3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375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</row>
    <row r="719" spans="1:3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375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</row>
    <row r="720" spans="1:3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375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</row>
    <row r="721" spans="1:3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375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</row>
    <row r="722" spans="1:3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375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</row>
    <row r="723" spans="1:3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375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</row>
    <row r="724" spans="1:3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375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</row>
    <row r="725" spans="1:3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375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</row>
    <row r="726" spans="1:3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375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</row>
    <row r="727" spans="1:3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375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375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</row>
    <row r="729" spans="1:3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375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</row>
    <row r="730" spans="1:3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375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</row>
    <row r="731" spans="1:3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375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</row>
    <row r="732" spans="1:3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375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</row>
    <row r="733" spans="1:3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375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</row>
    <row r="734" spans="1:3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375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</row>
    <row r="735" spans="1:3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375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</row>
    <row r="736" spans="1:3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375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</row>
    <row r="737" spans="1:3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375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</row>
    <row r="738" spans="1:3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375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</row>
    <row r="739" spans="1: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375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</row>
    <row r="740" spans="1:3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375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</row>
    <row r="741" spans="1:3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375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</row>
    <row r="742" spans="1:3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375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</row>
    <row r="743" spans="1:3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375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</row>
    <row r="744" spans="1:3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375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</row>
    <row r="745" spans="1:3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375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</row>
    <row r="746" spans="1:3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375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</row>
    <row r="747" spans="1:3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375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</row>
    <row r="748" spans="1:3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375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</row>
    <row r="749" spans="1:3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375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</row>
    <row r="750" spans="1:3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375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</row>
    <row r="751" spans="1:3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375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</row>
    <row r="752" spans="1:3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375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</row>
    <row r="753" spans="1:3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375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</row>
    <row r="754" spans="1:3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375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</row>
    <row r="755" spans="1:3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375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</row>
    <row r="756" spans="1:3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375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</row>
    <row r="757" spans="1:3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375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375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</row>
    <row r="759" spans="1:3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375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</row>
    <row r="760" spans="1:3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375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</row>
    <row r="761" spans="1:3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375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</row>
    <row r="762" spans="1:3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375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</row>
    <row r="763" spans="1:3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375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</row>
    <row r="764" spans="1:3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375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</row>
    <row r="765" spans="1:3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375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</row>
    <row r="766" spans="1:3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375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</row>
    <row r="767" spans="1:3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375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</row>
    <row r="768" spans="1:3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375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</row>
    <row r="769" spans="1:3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375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</row>
    <row r="770" spans="1:3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375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</row>
    <row r="771" spans="1:3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375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375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</row>
    <row r="773" spans="1:3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375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</row>
    <row r="774" spans="1:3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375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</row>
    <row r="775" spans="1:3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375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</row>
    <row r="776" spans="1:3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375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</row>
    <row r="777" spans="1:3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375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</row>
    <row r="778" spans="1:3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375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</row>
    <row r="779" spans="1:3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375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</row>
    <row r="780" spans="1:3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375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</row>
    <row r="781" spans="1:3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375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</row>
    <row r="782" spans="1:3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375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</row>
    <row r="783" spans="1:3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375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</row>
    <row r="784" spans="1:3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375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</row>
    <row r="785" spans="1:3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375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</row>
    <row r="786" spans="1:3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375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</row>
    <row r="787" spans="1:3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375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</row>
    <row r="788" spans="1:3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375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</row>
    <row r="789" spans="1:3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375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</row>
    <row r="790" spans="1:3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375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</row>
    <row r="791" spans="1:3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375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</row>
    <row r="792" spans="1:3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375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</row>
    <row r="793" spans="1:3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375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375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</row>
    <row r="795" spans="1:3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375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</row>
    <row r="796" spans="1:3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375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</row>
    <row r="797" spans="1:3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375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</row>
    <row r="798" spans="1:3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375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</row>
    <row r="799" spans="1:3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375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</row>
    <row r="800" spans="1:3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375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</row>
    <row r="801" spans="1:3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375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</row>
    <row r="802" spans="1:3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375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</row>
    <row r="803" spans="1:3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375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</row>
    <row r="804" spans="1:3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375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</row>
    <row r="805" spans="1:3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375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</row>
    <row r="806" spans="1:3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375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</row>
    <row r="807" spans="1:3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375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</row>
    <row r="808" spans="1:3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375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</row>
    <row r="809" spans="1:3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375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</row>
    <row r="810" spans="1:3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375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</row>
    <row r="811" spans="1:3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375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</row>
    <row r="812" spans="1:3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375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</row>
    <row r="813" spans="1:3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375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</row>
    <row r="814" spans="1:3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375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</row>
    <row r="815" spans="1:3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375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</row>
    <row r="816" spans="1:3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375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</row>
    <row r="817" spans="1:3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375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</row>
    <row r="818" spans="1:3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375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</row>
    <row r="819" spans="1:3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375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</row>
    <row r="820" spans="1:3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375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</row>
    <row r="821" spans="1:3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375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</row>
    <row r="822" spans="1:3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375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</row>
    <row r="823" spans="1:3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375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375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</row>
    <row r="825" spans="1:3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375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</row>
    <row r="826" spans="1:3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375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</row>
    <row r="827" spans="1:3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375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</row>
    <row r="828" spans="1:3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375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</row>
    <row r="829" spans="1:3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375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</row>
    <row r="830" spans="1:3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375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</row>
    <row r="831" spans="1:3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375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</row>
    <row r="832" spans="1:3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375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</row>
    <row r="833" spans="1:3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375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</row>
    <row r="834" spans="1:3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375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</row>
    <row r="835" spans="1:3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375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</row>
    <row r="836" spans="1:3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375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</row>
    <row r="837" spans="1:3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375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375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375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</row>
    <row r="840" spans="1:3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375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</row>
    <row r="841" spans="1:3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375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</row>
    <row r="842" spans="1:3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375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</row>
    <row r="843" spans="1:3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375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</row>
    <row r="844" spans="1:3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375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</row>
    <row r="845" spans="1:3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375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</row>
    <row r="846" spans="1:3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375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</row>
    <row r="847" spans="1:3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375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</row>
    <row r="848" spans="1:3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375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</row>
    <row r="849" spans="1:3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375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</row>
    <row r="850" spans="1:3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375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</row>
    <row r="851" spans="1:3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375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</row>
    <row r="852" spans="1:3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375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</row>
    <row r="853" spans="1:3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375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</row>
    <row r="854" spans="1:3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375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</row>
    <row r="855" spans="1:3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375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</row>
    <row r="856" spans="1:3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375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</row>
    <row r="857" spans="1:3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375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</row>
    <row r="858" spans="1:3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375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</row>
    <row r="859" spans="1:3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375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</row>
    <row r="860" spans="1:3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375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</row>
    <row r="861" spans="1:3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375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</row>
    <row r="862" spans="1:3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375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</row>
    <row r="863" spans="1:3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375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</row>
    <row r="864" spans="1:3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375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</row>
    <row r="865" spans="1:3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375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</row>
    <row r="866" spans="1:3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375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</row>
    <row r="867" spans="1:3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375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</row>
    <row r="868" spans="1:3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375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</row>
    <row r="869" spans="1:3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375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</row>
    <row r="870" spans="1:3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375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</row>
    <row r="871" spans="1:3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375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</row>
    <row r="872" spans="1:3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375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</row>
    <row r="873" spans="1:3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375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</row>
    <row r="874" spans="1:3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375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</row>
    <row r="875" spans="1:3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375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</row>
    <row r="876" spans="1:3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375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</row>
    <row r="877" spans="1:3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375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</row>
    <row r="878" spans="1:3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375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</row>
    <row r="879" spans="1:3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375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</row>
    <row r="880" spans="1:3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375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</row>
    <row r="881" spans="1:3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375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</row>
    <row r="882" spans="1:3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375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</row>
    <row r="883" spans="1:3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375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</row>
    <row r="884" spans="1:3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375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</row>
    <row r="885" spans="1:3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375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</row>
    <row r="886" spans="1:3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375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375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</row>
    <row r="888" spans="1:3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375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</row>
    <row r="889" spans="1:3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375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</row>
    <row r="890" spans="1:3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375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</row>
    <row r="891" spans="1:3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375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</row>
    <row r="892" spans="1:3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375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</row>
    <row r="893" spans="1:3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375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</row>
    <row r="894" spans="1:3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375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</row>
    <row r="895" spans="1:3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375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</row>
    <row r="896" spans="1:3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375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</row>
    <row r="897" spans="1:3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375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</row>
    <row r="898" spans="1:3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375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</row>
    <row r="899" spans="1:3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375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</row>
    <row r="900" spans="1:3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375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</row>
    <row r="901" spans="1:3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375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</row>
    <row r="902" spans="1:3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375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</row>
    <row r="903" spans="1:3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375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</row>
    <row r="904" spans="1:3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375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</row>
    <row r="905" spans="1:3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375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</row>
    <row r="906" spans="1:3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375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</row>
    <row r="907" spans="1:3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375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</row>
    <row r="908" spans="1:3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375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</row>
    <row r="909" spans="1:3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375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</row>
    <row r="910" spans="1:3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375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</row>
    <row r="911" spans="1:3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375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</row>
    <row r="912" spans="1:3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375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</row>
    <row r="913" spans="1:3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375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</row>
    <row r="914" spans="1:3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375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</row>
    <row r="915" spans="1:3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375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</row>
    <row r="916" spans="1:3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375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</row>
    <row r="917" spans="1:3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375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</row>
    <row r="918" spans="1:3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375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</row>
    <row r="919" spans="1:3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375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</row>
    <row r="920" spans="1:3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375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</row>
    <row r="921" spans="1:3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375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</row>
    <row r="922" spans="1:3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375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</row>
    <row r="923" spans="1:3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375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</row>
    <row r="924" spans="1:3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375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</row>
    <row r="925" spans="1:3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375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</row>
    <row r="926" spans="1:3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375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</row>
    <row r="927" spans="1:3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375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</row>
    <row r="928" spans="1:3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375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</row>
    <row r="929" spans="1:3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375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</row>
    <row r="930" spans="1:3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375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</row>
    <row r="931" spans="1:3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375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</row>
    <row r="932" spans="1:3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375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</row>
    <row r="933" spans="1:3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375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</row>
    <row r="934" spans="1:3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375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</row>
    <row r="935" spans="1:3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375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375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375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375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375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</row>
    <row r="940" spans="1:3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375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</row>
    <row r="941" spans="1:3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375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</row>
    <row r="942" spans="1:3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375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</row>
    <row r="943" spans="1:3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375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</row>
    <row r="944" spans="1:3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375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</row>
    <row r="945" spans="1:3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375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</row>
    <row r="946" spans="1:3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375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</row>
    <row r="947" spans="1:3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375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1:3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375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</row>
    <row r="949" spans="1:3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375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1:3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375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</row>
    <row r="951" spans="1:3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375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</row>
    <row r="952" spans="1:3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375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1:3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375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</row>
    <row r="954" spans="1:3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375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1:3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375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1:3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375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</row>
    <row r="957" spans="1:3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375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</row>
    <row r="958" spans="1:3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375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</row>
    <row r="959" spans="1:3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375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</row>
    <row r="960" spans="1:3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375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</row>
    <row r="961" spans="1:3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375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</row>
    <row r="962" spans="1:3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375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</row>
    <row r="963" spans="1:3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375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1:3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375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</row>
    <row r="965" spans="1:3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375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</row>
    <row r="966" spans="1:3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375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</row>
    <row r="967" spans="1:3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375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</row>
    <row r="968" spans="1:3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375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</row>
    <row r="969" spans="1:3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375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</row>
    <row r="970" spans="1:3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375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</row>
    <row r="971" spans="1:3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375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</row>
    <row r="972" spans="1:3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375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</row>
    <row r="973" spans="1:3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375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</row>
    <row r="974" spans="1:3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375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</row>
    <row r="975" spans="1:3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375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</row>
    <row r="976" spans="1:3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375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</row>
    <row r="977" spans="1:3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375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</row>
    <row r="978" spans="1:3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375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</row>
    <row r="979" spans="1:3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375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</row>
    <row r="980" spans="1:3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375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</row>
    <row r="981" spans="1:3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375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</row>
    <row r="982" spans="1:3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375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</row>
    <row r="983" spans="1:3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375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</row>
    <row r="984" spans="1:3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375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</row>
    <row r="985" spans="1:3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375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</row>
    <row r="986" spans="1:3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375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</row>
    <row r="987" spans="1:3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375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</row>
    <row r="988" spans="1:3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375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</row>
    <row r="989" spans="1:3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375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</row>
    <row r="990" spans="1:3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375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</row>
    <row r="991" spans="1:3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375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</row>
    <row r="992" spans="1:3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375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</row>
    <row r="993" spans="1:3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375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</row>
    <row r="994" spans="1:3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375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</row>
    <row r="995" spans="1:3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375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</row>
    <row r="996" spans="1:3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375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</row>
    <row r="997" spans="1:3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375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</row>
    <row r="998" spans="1:3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375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</row>
    <row r="999" spans="1:3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375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</row>
    <row r="1000" spans="1:3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375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</row>
  </sheetData>
  <mergeCells count="53">
    <mergeCell ref="E52:H52"/>
    <mergeCell ref="E53:H53"/>
    <mergeCell ref="E54:H54"/>
    <mergeCell ref="E47:J47"/>
    <mergeCell ref="K47:P47"/>
    <mergeCell ref="E48:H48"/>
    <mergeCell ref="K48:N48"/>
    <mergeCell ref="E49:H49"/>
    <mergeCell ref="Q52:T52"/>
    <mergeCell ref="Q53:T53"/>
    <mergeCell ref="Q54:T54"/>
    <mergeCell ref="K49:N49"/>
    <mergeCell ref="K50:N50"/>
    <mergeCell ref="K51:N51"/>
    <mergeCell ref="K52:N52"/>
    <mergeCell ref="K53:N53"/>
    <mergeCell ref="K54:N54"/>
    <mergeCell ref="Q50:T50"/>
    <mergeCell ref="E4:G5"/>
    <mergeCell ref="H4:H6"/>
    <mergeCell ref="Q48:T48"/>
    <mergeCell ref="Q49:T49"/>
    <mergeCell ref="Q51:T51"/>
    <mergeCell ref="E50:H50"/>
    <mergeCell ref="E51:H51"/>
    <mergeCell ref="Q47:V47"/>
    <mergeCell ref="A1:C1"/>
    <mergeCell ref="A3:D3"/>
    <mergeCell ref="A4:A6"/>
    <mergeCell ref="B4:B6"/>
    <mergeCell ref="C4:D5"/>
    <mergeCell ref="AD4:AD5"/>
    <mergeCell ref="AE4:AE5"/>
    <mergeCell ref="AF4:AF5"/>
    <mergeCell ref="AG4:AG5"/>
    <mergeCell ref="AH4:AI4"/>
    <mergeCell ref="P4:P5"/>
    <mergeCell ref="Q4:S5"/>
    <mergeCell ref="AA4:AA5"/>
    <mergeCell ref="AB4:AB5"/>
    <mergeCell ref="AC4:AC5"/>
    <mergeCell ref="T4:T6"/>
    <mergeCell ref="U4:U5"/>
    <mergeCell ref="V4:V5"/>
    <mergeCell ref="W4:W5"/>
    <mergeCell ref="X4:X5"/>
    <mergeCell ref="Y4:Y5"/>
    <mergeCell ref="Z4:Z5"/>
    <mergeCell ref="I4:I5"/>
    <mergeCell ref="J4:J5"/>
    <mergeCell ref="K4:M5"/>
    <mergeCell ref="N4:N6"/>
    <mergeCell ref="O4:O5"/>
  </mergeCells>
  <printOptions horizontalCentered="1"/>
  <pageMargins left="0" right="0" top="0.5" bottom="0.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2.5703125" defaultRowHeight="15" customHeight="1"/>
  <cols>
    <col min="1" max="1" width="4.140625" customWidth="1"/>
    <col min="2" max="2" width="23.7109375" customWidth="1"/>
    <col min="3" max="3" width="10.85546875" customWidth="1"/>
    <col min="4" max="4" width="11.7109375" customWidth="1"/>
    <col min="5" max="5" width="6.28515625" customWidth="1"/>
    <col min="6" max="7" width="4.28515625" customWidth="1"/>
    <col min="8" max="8" width="6.42578125" customWidth="1"/>
    <col min="9" max="9" width="5.28515625" customWidth="1"/>
    <col min="10" max="10" width="4.28515625" customWidth="1"/>
    <col min="11" max="11" width="5.140625" customWidth="1"/>
    <col min="12" max="12" width="4.28515625" customWidth="1"/>
    <col min="13" max="13" width="5.42578125" customWidth="1"/>
    <col min="14" max="14" width="6" customWidth="1"/>
    <col min="15" max="16" width="4.28515625" customWidth="1"/>
    <col min="17" max="17" width="5" customWidth="1"/>
    <col min="18" max="22" width="4.28515625" customWidth="1"/>
    <col min="23" max="29" width="3.140625" customWidth="1"/>
    <col min="30" max="30" width="4.7109375" customWidth="1"/>
    <col min="31" max="33" width="3.140625" customWidth="1"/>
  </cols>
  <sheetData>
    <row r="1" spans="1:33" ht="19.5" customHeight="1">
      <c r="A1" s="455" t="s">
        <v>0</v>
      </c>
      <c r="B1" s="446"/>
      <c r="C1" s="3"/>
      <c r="D1" s="3"/>
      <c r="E1" s="3"/>
      <c r="F1" s="9"/>
      <c r="G1" s="3"/>
      <c r="H1" s="3"/>
      <c r="I1" s="3"/>
      <c r="J1" s="3"/>
      <c r="K1" s="9"/>
      <c r="L1" s="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ht="19.5" customHeight="1">
      <c r="A2" s="3" t="s">
        <v>1282</v>
      </c>
      <c r="B2" s="3"/>
      <c r="C2" s="7"/>
      <c r="D2" s="7"/>
      <c r="E2" s="7"/>
      <c r="F2" s="8"/>
      <c r="G2" s="7"/>
      <c r="H2" s="2"/>
      <c r="I2" s="3"/>
      <c r="J2" s="3"/>
      <c r="K2" s="9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ht="19.5" customHeight="1">
      <c r="A3" s="447"/>
      <c r="B3" s="446"/>
      <c r="C3" s="446"/>
      <c r="D3" s="446"/>
      <c r="E3" s="3"/>
      <c r="F3" s="9"/>
      <c r="G3" s="3"/>
      <c r="H3" s="3"/>
      <c r="I3" s="3"/>
      <c r="J3" s="3"/>
      <c r="K3" s="9"/>
      <c r="L3" s="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ht="19.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</row>
    <row r="5" spans="1:33" ht="29.2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446"/>
    </row>
    <row r="6" spans="1:33" ht="19.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ht="19.5" customHeight="1">
      <c r="A7" s="255">
        <v>1</v>
      </c>
      <c r="B7" s="17" t="s">
        <v>1283</v>
      </c>
      <c r="C7" s="17"/>
      <c r="D7" s="27">
        <v>43122</v>
      </c>
      <c r="E7" s="135">
        <v>20.5</v>
      </c>
      <c r="F7" s="14" t="s">
        <v>23</v>
      </c>
      <c r="G7" s="21">
        <v>112</v>
      </c>
      <c r="H7" s="20">
        <f t="shared" ref="H7:H42" si="0">E7/(G7*G7)*10000</f>
        <v>16.342474489795919</v>
      </c>
      <c r="I7" s="17"/>
      <c r="J7" s="17"/>
      <c r="K7" s="14">
        <v>24</v>
      </c>
      <c r="L7" s="23" t="s">
        <v>23</v>
      </c>
      <c r="M7" s="17">
        <v>114</v>
      </c>
      <c r="N7" s="20">
        <f t="shared" ref="N7:N43" si="1">K7/(M7*M7)*10000</f>
        <v>18.467220683287163</v>
      </c>
      <c r="O7" s="17"/>
      <c r="P7" s="13"/>
      <c r="Q7" s="22">
        <v>25</v>
      </c>
      <c r="R7" s="23" t="s">
        <v>23</v>
      </c>
      <c r="S7" s="55">
        <v>116</v>
      </c>
      <c r="T7" s="20">
        <f t="shared" ref="T7:T43" si="2">Q7/(S7*S7)*10000</f>
        <v>18.579072532699168</v>
      </c>
      <c r="U7" s="17"/>
      <c r="V7" s="17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9.5" customHeight="1">
      <c r="A8" s="255">
        <v>2</v>
      </c>
      <c r="B8" s="17" t="s">
        <v>1284</v>
      </c>
      <c r="C8" s="18" t="s">
        <v>1285</v>
      </c>
      <c r="D8" s="18"/>
      <c r="E8" s="135">
        <v>17.2</v>
      </c>
      <c r="F8" s="14" t="s">
        <v>23</v>
      </c>
      <c r="G8" s="21">
        <v>107</v>
      </c>
      <c r="H8" s="20">
        <f t="shared" si="0"/>
        <v>15.02314612629924</v>
      </c>
      <c r="I8" s="21"/>
      <c r="J8" s="17"/>
      <c r="K8" s="14">
        <v>17.8</v>
      </c>
      <c r="L8" s="23" t="s">
        <v>23</v>
      </c>
      <c r="M8" s="14">
        <v>108</v>
      </c>
      <c r="N8" s="20">
        <f t="shared" si="1"/>
        <v>15.260631001371742</v>
      </c>
      <c r="O8" s="17"/>
      <c r="P8" s="14"/>
      <c r="Q8" s="22">
        <v>18</v>
      </c>
      <c r="R8" s="23" t="s">
        <v>23</v>
      </c>
      <c r="S8" s="55">
        <v>110</v>
      </c>
      <c r="T8" s="20">
        <f t="shared" si="2"/>
        <v>14.876033057851238</v>
      </c>
      <c r="U8" s="17"/>
      <c r="V8" s="17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9.5" customHeight="1">
      <c r="A9" s="255">
        <v>3</v>
      </c>
      <c r="B9" s="17" t="s">
        <v>1286</v>
      </c>
      <c r="C9" s="18" t="s">
        <v>1287</v>
      </c>
      <c r="D9" s="14"/>
      <c r="E9" s="135">
        <v>28</v>
      </c>
      <c r="F9" s="13" t="s">
        <v>56</v>
      </c>
      <c r="G9" s="21">
        <v>112</v>
      </c>
      <c r="H9" s="20">
        <f t="shared" si="0"/>
        <v>22.321428571428569</v>
      </c>
      <c r="I9" s="22" t="s">
        <v>936</v>
      </c>
      <c r="J9" s="55" t="s">
        <v>796</v>
      </c>
      <c r="K9" s="14">
        <v>30</v>
      </c>
      <c r="L9" s="48" t="s">
        <v>56</v>
      </c>
      <c r="M9" s="17">
        <v>114</v>
      </c>
      <c r="N9" s="20">
        <f t="shared" si="1"/>
        <v>23.084025854108958</v>
      </c>
      <c r="O9" s="124" t="s">
        <v>925</v>
      </c>
      <c r="P9" s="48" t="s">
        <v>925</v>
      </c>
      <c r="Q9" s="22">
        <v>30</v>
      </c>
      <c r="R9" s="48" t="s">
        <v>56</v>
      </c>
      <c r="S9" s="55">
        <v>116</v>
      </c>
      <c r="T9" s="20">
        <f t="shared" si="2"/>
        <v>22.294887039239001</v>
      </c>
      <c r="U9" s="55">
        <v>30.5</v>
      </c>
      <c r="V9" s="55">
        <v>30.7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9.5" customHeight="1">
      <c r="A10" s="255">
        <v>4</v>
      </c>
      <c r="B10" s="17" t="s">
        <v>1288</v>
      </c>
      <c r="C10" s="27" t="s">
        <v>1198</v>
      </c>
      <c r="D10" s="17"/>
      <c r="E10" s="135">
        <v>35.5</v>
      </c>
      <c r="F10" s="13" t="s">
        <v>56</v>
      </c>
      <c r="G10" s="21">
        <v>124</v>
      </c>
      <c r="H10" s="20">
        <f t="shared" si="0"/>
        <v>23.087929240374613</v>
      </c>
      <c r="I10" s="22" t="s">
        <v>1289</v>
      </c>
      <c r="J10" s="55" t="s">
        <v>1290</v>
      </c>
      <c r="K10" s="14">
        <v>34.299999999999997</v>
      </c>
      <c r="L10" s="48" t="s">
        <v>56</v>
      </c>
      <c r="M10" s="17">
        <v>125</v>
      </c>
      <c r="N10" s="20">
        <f t="shared" si="1"/>
        <v>21.952000000000002</v>
      </c>
      <c r="O10" s="124" t="s">
        <v>1137</v>
      </c>
      <c r="P10" s="48" t="s">
        <v>1137</v>
      </c>
      <c r="Q10" s="22">
        <v>34</v>
      </c>
      <c r="R10" s="48" t="s">
        <v>56</v>
      </c>
      <c r="S10" s="55">
        <v>127</v>
      </c>
      <c r="T10" s="20">
        <f t="shared" si="2"/>
        <v>21.080042160084322</v>
      </c>
      <c r="U10" s="55">
        <v>34.5</v>
      </c>
      <c r="V10" s="55">
        <v>34.5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9.5" customHeight="1">
      <c r="A11" s="255">
        <v>5</v>
      </c>
      <c r="B11" s="17" t="s">
        <v>1291</v>
      </c>
      <c r="C11" s="18"/>
      <c r="D11" s="18" t="s">
        <v>1292</v>
      </c>
      <c r="E11" s="135">
        <v>16.2</v>
      </c>
      <c r="F11" s="14" t="s">
        <v>23</v>
      </c>
      <c r="G11" s="21">
        <v>107</v>
      </c>
      <c r="H11" s="20">
        <f t="shared" si="0"/>
        <v>14.149707398026029</v>
      </c>
      <c r="I11" s="21"/>
      <c r="J11" s="17"/>
      <c r="K11" s="14">
        <v>16.8</v>
      </c>
      <c r="L11" s="23" t="s">
        <v>23</v>
      </c>
      <c r="M11" s="17">
        <v>109</v>
      </c>
      <c r="N11" s="20">
        <f t="shared" si="1"/>
        <v>14.140223886878209</v>
      </c>
      <c r="O11" s="17"/>
      <c r="P11" s="14"/>
      <c r="Q11" s="22">
        <v>17.5</v>
      </c>
      <c r="R11" s="23" t="s">
        <v>23</v>
      </c>
      <c r="S11" s="55">
        <v>111</v>
      </c>
      <c r="T11" s="20">
        <f t="shared" si="2"/>
        <v>14.203392581770961</v>
      </c>
      <c r="U11" s="17"/>
      <c r="V11" s="17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9.5" customHeight="1">
      <c r="A12" s="255">
        <v>6</v>
      </c>
      <c r="B12" s="168" t="s">
        <v>1293</v>
      </c>
      <c r="C12" s="27" t="s">
        <v>1294</v>
      </c>
      <c r="D12" s="204"/>
      <c r="E12" s="135">
        <v>27.2</v>
      </c>
      <c r="F12" s="13" t="s">
        <v>56</v>
      </c>
      <c r="G12" s="21">
        <v>115</v>
      </c>
      <c r="H12" s="20">
        <f t="shared" si="0"/>
        <v>20.567107750472587</v>
      </c>
      <c r="I12" s="22" t="s">
        <v>1295</v>
      </c>
      <c r="J12" s="55" t="s">
        <v>1295</v>
      </c>
      <c r="K12" s="14">
        <v>26.1</v>
      </c>
      <c r="L12" s="48" t="s">
        <v>56</v>
      </c>
      <c r="M12" s="17">
        <v>117</v>
      </c>
      <c r="N12" s="20">
        <f t="shared" si="1"/>
        <v>19.066403681788298</v>
      </c>
      <c r="O12" s="55" t="s">
        <v>1296</v>
      </c>
      <c r="P12" s="23" t="s">
        <v>1296</v>
      </c>
      <c r="Q12" s="22">
        <v>25.8</v>
      </c>
      <c r="R12" s="48" t="s">
        <v>23</v>
      </c>
      <c r="S12" s="55">
        <v>119</v>
      </c>
      <c r="T12" s="20">
        <f t="shared" si="2"/>
        <v>18.219052326813078</v>
      </c>
      <c r="U12" s="55" t="s">
        <v>1297</v>
      </c>
      <c r="V12" s="55" t="s">
        <v>1297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9.5" customHeight="1">
      <c r="A13" s="255">
        <v>7</v>
      </c>
      <c r="B13" s="168" t="s">
        <v>1298</v>
      </c>
      <c r="C13" s="27"/>
      <c r="D13" s="27" t="s">
        <v>1299</v>
      </c>
      <c r="E13" s="135">
        <v>19.5</v>
      </c>
      <c r="F13" s="14" t="s">
        <v>23</v>
      </c>
      <c r="G13" s="21">
        <v>114</v>
      </c>
      <c r="H13" s="20">
        <f t="shared" si="0"/>
        <v>15.004616805170821</v>
      </c>
      <c r="I13" s="21"/>
      <c r="J13" s="17"/>
      <c r="K13" s="14">
        <v>20</v>
      </c>
      <c r="L13" s="23" t="s">
        <v>23</v>
      </c>
      <c r="M13" s="17">
        <v>116</v>
      </c>
      <c r="N13" s="20">
        <f t="shared" si="1"/>
        <v>14.863258026159334</v>
      </c>
      <c r="O13" s="17"/>
      <c r="P13" s="13"/>
      <c r="Q13" s="55">
        <v>21.5</v>
      </c>
      <c r="R13" s="23" t="s">
        <v>23</v>
      </c>
      <c r="S13" s="55">
        <v>117</v>
      </c>
      <c r="T13" s="20">
        <f t="shared" si="2"/>
        <v>15.706041347066989</v>
      </c>
      <c r="U13" s="17"/>
      <c r="V13" s="17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9.5" customHeight="1">
      <c r="A14" s="255">
        <v>8</v>
      </c>
      <c r="B14" s="52" t="s">
        <v>1300</v>
      </c>
      <c r="C14" s="27" t="s">
        <v>1301</v>
      </c>
      <c r="D14" s="204"/>
      <c r="E14" s="135">
        <v>23.3</v>
      </c>
      <c r="F14" s="13" t="s">
        <v>56</v>
      </c>
      <c r="G14" s="21">
        <v>112</v>
      </c>
      <c r="H14" s="20">
        <f t="shared" si="0"/>
        <v>18.574617346938776</v>
      </c>
      <c r="I14" s="51" t="s">
        <v>1302</v>
      </c>
      <c r="J14" s="124" t="s">
        <v>1303</v>
      </c>
      <c r="K14" s="14">
        <v>23.5</v>
      </c>
      <c r="L14" s="48" t="s">
        <v>23</v>
      </c>
      <c r="M14" s="17">
        <v>113</v>
      </c>
      <c r="N14" s="20">
        <f t="shared" si="1"/>
        <v>18.403947059284203</v>
      </c>
      <c r="O14" s="124" t="s">
        <v>696</v>
      </c>
      <c r="P14" s="48" t="s">
        <v>696</v>
      </c>
      <c r="Q14" s="55">
        <v>24</v>
      </c>
      <c r="R14" s="48" t="s">
        <v>23</v>
      </c>
      <c r="S14" s="55">
        <v>115</v>
      </c>
      <c r="T14" s="20">
        <f t="shared" si="2"/>
        <v>18.147448015122873</v>
      </c>
      <c r="U14" s="55" t="s">
        <v>1304</v>
      </c>
      <c r="V14" s="55" t="s">
        <v>1305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</row>
    <row r="15" spans="1:33" ht="19.5" customHeight="1">
      <c r="A15" s="255">
        <v>9</v>
      </c>
      <c r="B15" s="17" t="s">
        <v>1306</v>
      </c>
      <c r="C15" s="18" t="s">
        <v>1307</v>
      </c>
      <c r="D15" s="18"/>
      <c r="E15" s="135">
        <v>22.4</v>
      </c>
      <c r="F15" s="14" t="s">
        <v>23</v>
      </c>
      <c r="G15" s="21">
        <v>117</v>
      </c>
      <c r="H15" s="20">
        <f t="shared" si="0"/>
        <v>16.363503542990724</v>
      </c>
      <c r="I15" s="21"/>
      <c r="J15" s="17"/>
      <c r="K15" s="14">
        <v>21.8</v>
      </c>
      <c r="L15" s="23" t="s">
        <v>23</v>
      </c>
      <c r="M15" s="17">
        <v>118</v>
      </c>
      <c r="N15" s="20">
        <f t="shared" si="1"/>
        <v>15.656420568802067</v>
      </c>
      <c r="O15" s="17"/>
      <c r="P15" s="14"/>
      <c r="Q15" s="55">
        <v>22.6</v>
      </c>
      <c r="R15" s="23" t="s">
        <v>23</v>
      </c>
      <c r="S15" s="55">
        <v>120</v>
      </c>
      <c r="T15" s="20">
        <f t="shared" si="2"/>
        <v>15.694444444444445</v>
      </c>
      <c r="U15" s="17"/>
      <c r="V15" s="17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</row>
    <row r="16" spans="1:33" ht="19.5" customHeight="1">
      <c r="A16" s="255">
        <v>10</v>
      </c>
      <c r="B16" s="17" t="s">
        <v>1308</v>
      </c>
      <c r="C16" s="18" t="s">
        <v>1309</v>
      </c>
      <c r="D16" s="14"/>
      <c r="E16" s="135">
        <v>33.5</v>
      </c>
      <c r="F16" s="13" t="s">
        <v>56</v>
      </c>
      <c r="G16" s="21">
        <v>121</v>
      </c>
      <c r="H16" s="20">
        <f t="shared" si="0"/>
        <v>22.880950754729867</v>
      </c>
      <c r="I16" s="22" t="s">
        <v>1033</v>
      </c>
      <c r="J16" s="55" t="s">
        <v>1136</v>
      </c>
      <c r="K16" s="14">
        <v>33.299999999999997</v>
      </c>
      <c r="L16" s="48" t="s">
        <v>56</v>
      </c>
      <c r="M16" s="17">
        <v>122</v>
      </c>
      <c r="N16" s="20">
        <f t="shared" si="1"/>
        <v>22.373018005912389</v>
      </c>
      <c r="O16" s="124" t="s">
        <v>1136</v>
      </c>
      <c r="P16" s="48" t="s">
        <v>1136</v>
      </c>
      <c r="Q16" s="55">
        <v>33.5</v>
      </c>
      <c r="R16" s="48" t="s">
        <v>56</v>
      </c>
      <c r="S16" s="55">
        <v>123</v>
      </c>
      <c r="T16" s="20">
        <f t="shared" si="2"/>
        <v>22.142904355872826</v>
      </c>
      <c r="U16" s="55">
        <v>33.5</v>
      </c>
      <c r="V16" s="55">
        <v>33.5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</row>
    <row r="17" spans="1:33" ht="19.5" customHeight="1">
      <c r="A17" s="255">
        <v>11</v>
      </c>
      <c r="B17" s="17" t="s">
        <v>1310</v>
      </c>
      <c r="C17" s="27" t="s">
        <v>1311</v>
      </c>
      <c r="D17" s="18"/>
      <c r="E17" s="135">
        <v>18.2</v>
      </c>
      <c r="F17" s="14" t="s">
        <v>23</v>
      </c>
      <c r="G17" s="21">
        <v>110</v>
      </c>
      <c r="H17" s="20">
        <f t="shared" si="0"/>
        <v>15.041322314049586</v>
      </c>
      <c r="I17" s="21"/>
      <c r="J17" s="17"/>
      <c r="K17" s="14">
        <v>18.5</v>
      </c>
      <c r="L17" s="23" t="s">
        <v>23</v>
      </c>
      <c r="M17" s="17">
        <v>111</v>
      </c>
      <c r="N17" s="20">
        <f t="shared" si="1"/>
        <v>15.015015015015015</v>
      </c>
      <c r="O17" s="17"/>
      <c r="P17" s="14"/>
      <c r="Q17" s="55">
        <v>18.7</v>
      </c>
      <c r="R17" s="23" t="s">
        <v>23</v>
      </c>
      <c r="S17" s="55">
        <v>113</v>
      </c>
      <c r="T17" s="20">
        <f t="shared" si="2"/>
        <v>14.644842979089983</v>
      </c>
      <c r="U17" s="17"/>
      <c r="V17" s="17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</row>
    <row r="18" spans="1:33" ht="19.5" customHeight="1">
      <c r="A18" s="255">
        <v>12</v>
      </c>
      <c r="B18" s="17" t="s">
        <v>1312</v>
      </c>
      <c r="C18" s="18"/>
      <c r="D18" s="233" t="s">
        <v>1313</v>
      </c>
      <c r="E18" s="135">
        <v>17.600000000000001</v>
      </c>
      <c r="F18" s="14" t="s">
        <v>23</v>
      </c>
      <c r="G18" s="21">
        <v>111</v>
      </c>
      <c r="H18" s="20">
        <f t="shared" si="0"/>
        <v>14.284554825095366</v>
      </c>
      <c r="I18" s="21"/>
      <c r="J18" s="17"/>
      <c r="K18" s="14">
        <v>19.100000000000001</v>
      </c>
      <c r="L18" s="23" t="s">
        <v>23</v>
      </c>
      <c r="M18" s="17">
        <v>111</v>
      </c>
      <c r="N18" s="20">
        <f t="shared" si="1"/>
        <v>15.501988474961449</v>
      </c>
      <c r="O18" s="17"/>
      <c r="P18" s="14"/>
      <c r="Q18" s="22">
        <v>19.3</v>
      </c>
      <c r="R18" s="23" t="s">
        <v>23</v>
      </c>
      <c r="S18" s="55">
        <v>113</v>
      </c>
      <c r="T18" s="20">
        <f t="shared" si="2"/>
        <v>15.11473098911426</v>
      </c>
      <c r="U18" s="17"/>
      <c r="V18" s="17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</row>
    <row r="19" spans="1:33" ht="19.5" customHeight="1">
      <c r="A19" s="255">
        <v>13</v>
      </c>
      <c r="B19" s="17" t="s">
        <v>656</v>
      </c>
      <c r="C19" s="18"/>
      <c r="D19" s="18" t="s">
        <v>1314</v>
      </c>
      <c r="E19" s="135">
        <v>22.8</v>
      </c>
      <c r="F19" s="14" t="s">
        <v>23</v>
      </c>
      <c r="G19" s="21">
        <v>117</v>
      </c>
      <c r="H19" s="20">
        <f t="shared" si="0"/>
        <v>16.655708963401274</v>
      </c>
      <c r="I19" s="21"/>
      <c r="J19" s="17"/>
      <c r="K19" s="14">
        <v>23</v>
      </c>
      <c r="L19" s="23" t="s">
        <v>23</v>
      </c>
      <c r="M19" s="17">
        <v>120</v>
      </c>
      <c r="N19" s="20">
        <f t="shared" si="1"/>
        <v>15.972222222222223</v>
      </c>
      <c r="O19" s="17"/>
      <c r="P19" s="14"/>
      <c r="Q19" s="22">
        <v>23.5</v>
      </c>
      <c r="R19" s="23" t="s">
        <v>23</v>
      </c>
      <c r="S19" s="55">
        <v>122</v>
      </c>
      <c r="T19" s="20">
        <f t="shared" si="2"/>
        <v>15.788766460628862</v>
      </c>
      <c r="U19" s="17"/>
      <c r="V19" s="17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</row>
    <row r="20" spans="1:33" ht="19.5" customHeight="1">
      <c r="A20" s="255">
        <v>14</v>
      </c>
      <c r="B20" s="168" t="s">
        <v>1315</v>
      </c>
      <c r="C20" s="18" t="s">
        <v>1205</v>
      </c>
      <c r="D20" s="14"/>
      <c r="E20" s="135">
        <v>25</v>
      </c>
      <c r="F20" s="13" t="s">
        <v>56</v>
      </c>
      <c r="G20" s="21">
        <v>115</v>
      </c>
      <c r="H20" s="20">
        <f t="shared" si="0"/>
        <v>18.903591682419659</v>
      </c>
      <c r="I20" s="22" t="s">
        <v>1170</v>
      </c>
      <c r="J20" s="55" t="s">
        <v>1170</v>
      </c>
      <c r="K20" s="23">
        <v>25</v>
      </c>
      <c r="L20" s="48" t="s">
        <v>23</v>
      </c>
      <c r="M20" s="17">
        <v>117</v>
      </c>
      <c r="N20" s="20">
        <f t="shared" si="1"/>
        <v>18.26283877565929</v>
      </c>
      <c r="O20" s="124" t="s">
        <v>843</v>
      </c>
      <c r="P20" s="48" t="s">
        <v>843</v>
      </c>
      <c r="Q20" s="51">
        <v>25</v>
      </c>
      <c r="R20" s="48" t="s">
        <v>23</v>
      </c>
      <c r="S20" s="55">
        <v>119</v>
      </c>
      <c r="T20" s="20">
        <f t="shared" si="2"/>
        <v>17.654120471718098</v>
      </c>
      <c r="U20" s="55" t="s">
        <v>843</v>
      </c>
      <c r="V20" s="55" t="s">
        <v>843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</row>
    <row r="21" spans="1:33" ht="19.5" customHeight="1">
      <c r="A21" s="255">
        <v>15</v>
      </c>
      <c r="B21" s="17" t="s">
        <v>124</v>
      </c>
      <c r="C21" s="27" t="s">
        <v>1316</v>
      </c>
      <c r="D21" s="27"/>
      <c r="E21" s="135">
        <v>17.600000000000001</v>
      </c>
      <c r="F21" s="14" t="s">
        <v>23</v>
      </c>
      <c r="G21" s="21">
        <v>109</v>
      </c>
      <c r="H21" s="20">
        <f t="shared" si="0"/>
        <v>14.813567881491458</v>
      </c>
      <c r="I21" s="21"/>
      <c r="J21" s="17"/>
      <c r="K21" s="14">
        <v>18.600000000000001</v>
      </c>
      <c r="L21" s="23" t="s">
        <v>23</v>
      </c>
      <c r="M21" s="17">
        <v>111</v>
      </c>
      <c r="N21" s="20">
        <f t="shared" si="1"/>
        <v>15.096177258339422</v>
      </c>
      <c r="O21" s="17"/>
      <c r="P21" s="14"/>
      <c r="Q21" s="22">
        <v>18.600000000000001</v>
      </c>
      <c r="R21" s="23" t="s">
        <v>23</v>
      </c>
      <c r="S21" s="55">
        <v>113</v>
      </c>
      <c r="T21" s="20">
        <f t="shared" si="2"/>
        <v>14.566528310752606</v>
      </c>
      <c r="U21" s="17"/>
      <c r="V21" s="1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</row>
    <row r="22" spans="1:33" ht="19.5" customHeight="1">
      <c r="A22" s="255">
        <v>16</v>
      </c>
      <c r="B22" s="52" t="s">
        <v>1317</v>
      </c>
      <c r="C22" s="27"/>
      <c r="D22" s="18" t="s">
        <v>1311</v>
      </c>
      <c r="E22" s="135">
        <v>22.8</v>
      </c>
      <c r="F22" s="14" t="s">
        <v>23</v>
      </c>
      <c r="G22" s="21">
        <v>110</v>
      </c>
      <c r="H22" s="20">
        <f t="shared" si="0"/>
        <v>18.84297520661157</v>
      </c>
      <c r="I22" s="21"/>
      <c r="J22" s="234"/>
      <c r="K22" s="14">
        <v>23</v>
      </c>
      <c r="L22" s="23" t="s">
        <v>23</v>
      </c>
      <c r="M22" s="17">
        <v>111</v>
      </c>
      <c r="N22" s="20">
        <f t="shared" si="1"/>
        <v>18.667315964613262</v>
      </c>
      <c r="O22" s="234"/>
      <c r="P22" s="14"/>
      <c r="Q22" s="22">
        <v>23.5</v>
      </c>
      <c r="R22" s="23" t="s">
        <v>23</v>
      </c>
      <c r="S22" s="55">
        <v>112</v>
      </c>
      <c r="T22" s="20">
        <f t="shared" si="2"/>
        <v>18.73405612244898</v>
      </c>
      <c r="U22" s="17"/>
      <c r="V22" s="1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</row>
    <row r="23" spans="1:33" ht="19.5" customHeight="1">
      <c r="A23" s="255">
        <v>17</v>
      </c>
      <c r="B23" s="168" t="s">
        <v>1318</v>
      </c>
      <c r="C23" s="27" t="s">
        <v>1313</v>
      </c>
      <c r="D23" s="27"/>
      <c r="E23" s="135">
        <v>17.2</v>
      </c>
      <c r="F23" s="14" t="s">
        <v>23</v>
      </c>
      <c r="G23" s="21">
        <v>107</v>
      </c>
      <c r="H23" s="20">
        <f t="shared" si="0"/>
        <v>15.02314612629924</v>
      </c>
      <c r="I23" s="21"/>
      <c r="J23" s="234"/>
      <c r="K23" s="14">
        <v>17.8</v>
      </c>
      <c r="L23" s="23" t="s">
        <v>23</v>
      </c>
      <c r="M23" s="17">
        <v>108</v>
      </c>
      <c r="N23" s="20">
        <f t="shared" si="1"/>
        <v>15.260631001371742</v>
      </c>
      <c r="O23" s="234"/>
      <c r="P23" s="14"/>
      <c r="Q23" s="22">
        <v>18</v>
      </c>
      <c r="R23" s="23" t="s">
        <v>23</v>
      </c>
      <c r="S23" s="55">
        <v>111</v>
      </c>
      <c r="T23" s="20">
        <f t="shared" si="2"/>
        <v>14.609203798392988</v>
      </c>
      <c r="U23" s="17"/>
      <c r="V23" s="1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</row>
    <row r="24" spans="1:33" ht="19.5" customHeight="1">
      <c r="A24" s="255">
        <v>18</v>
      </c>
      <c r="B24" s="17" t="s">
        <v>1319</v>
      </c>
      <c r="C24" s="18" t="s">
        <v>1320</v>
      </c>
      <c r="D24" s="14"/>
      <c r="E24" s="135">
        <v>34.299999999999997</v>
      </c>
      <c r="F24" s="13" t="s">
        <v>56</v>
      </c>
      <c r="G24" s="21">
        <v>119</v>
      </c>
      <c r="H24" s="20">
        <f t="shared" si="0"/>
        <v>24.221453287197232</v>
      </c>
      <c r="I24" s="51" t="s">
        <v>1321</v>
      </c>
      <c r="J24" s="235" t="s">
        <v>1290</v>
      </c>
      <c r="K24" s="14">
        <v>35.1</v>
      </c>
      <c r="L24" s="48" t="s">
        <v>56</v>
      </c>
      <c r="M24" s="17">
        <v>121</v>
      </c>
      <c r="N24" s="20">
        <f t="shared" si="1"/>
        <v>23.973772283313981</v>
      </c>
      <c r="O24" s="235" t="s">
        <v>1322</v>
      </c>
      <c r="P24" s="48" t="s">
        <v>1322</v>
      </c>
      <c r="Q24" s="22">
        <v>35.200000000000003</v>
      </c>
      <c r="R24" s="48" t="s">
        <v>56</v>
      </c>
      <c r="S24" s="55">
        <v>123</v>
      </c>
      <c r="T24" s="20">
        <f t="shared" si="2"/>
        <v>23.266574129155927</v>
      </c>
      <c r="U24" s="55">
        <v>35.5</v>
      </c>
      <c r="V24" s="55">
        <v>35.700000000000003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</row>
    <row r="25" spans="1:33" ht="19.5" customHeight="1">
      <c r="A25" s="255">
        <v>19</v>
      </c>
      <c r="B25" s="52" t="s">
        <v>1323</v>
      </c>
      <c r="C25" s="27"/>
      <c r="D25" s="18" t="s">
        <v>1324</v>
      </c>
      <c r="E25" s="135">
        <v>25.4</v>
      </c>
      <c r="F25" s="14" t="s">
        <v>23</v>
      </c>
      <c r="G25" s="21">
        <v>113</v>
      </c>
      <c r="H25" s="20">
        <f t="shared" si="0"/>
        <v>19.891925757694416</v>
      </c>
      <c r="I25" s="21"/>
      <c r="J25" s="17"/>
      <c r="K25" s="14">
        <v>26.1</v>
      </c>
      <c r="L25" s="23" t="s">
        <v>23</v>
      </c>
      <c r="M25" s="17">
        <v>113</v>
      </c>
      <c r="N25" s="20">
        <f t="shared" si="1"/>
        <v>20.440128436056071</v>
      </c>
      <c r="O25" s="17"/>
      <c r="P25" s="14"/>
      <c r="Q25" s="22">
        <v>27.5</v>
      </c>
      <c r="R25" s="23" t="s">
        <v>23</v>
      </c>
      <c r="S25" s="55">
        <v>116</v>
      </c>
      <c r="T25" s="20">
        <f t="shared" si="2"/>
        <v>20.436979785969086</v>
      </c>
      <c r="U25" s="17"/>
      <c r="V25" s="1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</row>
    <row r="26" spans="1:33" ht="19.5" customHeight="1">
      <c r="A26" s="255">
        <v>20</v>
      </c>
      <c r="B26" s="168" t="s">
        <v>1325</v>
      </c>
      <c r="C26" s="18">
        <v>43128</v>
      </c>
      <c r="D26" s="14"/>
      <c r="E26" s="135">
        <v>36.6</v>
      </c>
      <c r="F26" s="13" t="s">
        <v>56</v>
      </c>
      <c r="G26" s="21">
        <v>121</v>
      </c>
      <c r="H26" s="20">
        <f t="shared" si="0"/>
        <v>24.998292466361587</v>
      </c>
      <c r="I26" s="51" t="s">
        <v>1326</v>
      </c>
      <c r="J26" s="124" t="s">
        <v>1327</v>
      </c>
      <c r="K26" s="14">
        <v>36.9</v>
      </c>
      <c r="L26" s="48" t="s">
        <v>56</v>
      </c>
      <c r="M26" s="17">
        <v>122</v>
      </c>
      <c r="N26" s="20">
        <f t="shared" si="1"/>
        <v>24.791722655200214</v>
      </c>
      <c r="O26" s="124" t="s">
        <v>1328</v>
      </c>
      <c r="P26" s="48" t="s">
        <v>1328</v>
      </c>
      <c r="Q26" s="22">
        <v>38</v>
      </c>
      <c r="R26" s="48" t="s">
        <v>56</v>
      </c>
      <c r="S26" s="55">
        <v>124</v>
      </c>
      <c r="T26" s="20">
        <f t="shared" si="2"/>
        <v>24.713839750260146</v>
      </c>
      <c r="U26" s="55">
        <v>38.5</v>
      </c>
      <c r="V26" s="55">
        <v>38.700000000000003</v>
      </c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</row>
    <row r="27" spans="1:33" ht="19.5" customHeight="1">
      <c r="A27" s="255">
        <v>21</v>
      </c>
      <c r="B27" s="168" t="s">
        <v>1329</v>
      </c>
      <c r="C27" s="18"/>
      <c r="D27" s="18" t="s">
        <v>1330</v>
      </c>
      <c r="E27" s="135">
        <v>15.9</v>
      </c>
      <c r="F27" s="14" t="s">
        <v>23</v>
      </c>
      <c r="G27" s="21">
        <v>110</v>
      </c>
      <c r="H27" s="20">
        <f t="shared" si="0"/>
        <v>13.140495867768596</v>
      </c>
      <c r="I27" s="21"/>
      <c r="J27" s="234"/>
      <c r="K27" s="14">
        <v>16.399999999999999</v>
      </c>
      <c r="L27" s="23" t="s">
        <v>23</v>
      </c>
      <c r="M27" s="17">
        <v>111</v>
      </c>
      <c r="N27" s="20">
        <f t="shared" si="1"/>
        <v>13.310607905202499</v>
      </c>
      <c r="O27" s="234"/>
      <c r="P27" s="14"/>
      <c r="Q27" s="22">
        <v>17.399999999999999</v>
      </c>
      <c r="R27" s="23" t="s">
        <v>23</v>
      </c>
      <c r="S27" s="55">
        <v>113</v>
      </c>
      <c r="T27" s="20">
        <f t="shared" si="2"/>
        <v>13.626752290704049</v>
      </c>
      <c r="U27" s="17"/>
      <c r="V27" s="1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</row>
    <row r="28" spans="1:33" ht="19.5" customHeight="1">
      <c r="A28" s="255">
        <v>22</v>
      </c>
      <c r="B28" s="17" t="s">
        <v>1331</v>
      </c>
      <c r="C28" s="18" t="s">
        <v>1332</v>
      </c>
      <c r="D28" s="18"/>
      <c r="E28" s="135">
        <v>18.399999999999999</v>
      </c>
      <c r="F28" s="14" t="s">
        <v>23</v>
      </c>
      <c r="G28" s="21">
        <v>107</v>
      </c>
      <c r="H28" s="20">
        <f t="shared" si="0"/>
        <v>16.071272600227093</v>
      </c>
      <c r="I28" s="21"/>
      <c r="J28" s="234"/>
      <c r="K28" s="14">
        <v>20</v>
      </c>
      <c r="L28" s="23" t="s">
        <v>23</v>
      </c>
      <c r="M28" s="17">
        <v>109</v>
      </c>
      <c r="N28" s="20">
        <f t="shared" si="1"/>
        <v>16.833599865331202</v>
      </c>
      <c r="O28" s="234"/>
      <c r="P28" s="14"/>
      <c r="Q28" s="22">
        <v>20</v>
      </c>
      <c r="R28" s="23" t="s">
        <v>23</v>
      </c>
      <c r="S28" s="55">
        <v>110</v>
      </c>
      <c r="T28" s="20">
        <f t="shared" si="2"/>
        <v>16.528925619834709</v>
      </c>
      <c r="U28" s="17"/>
      <c r="V28" s="17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</row>
    <row r="29" spans="1:33" ht="19.5" customHeight="1">
      <c r="A29" s="255">
        <v>23</v>
      </c>
      <c r="B29" s="17" t="s">
        <v>1333</v>
      </c>
      <c r="C29" s="17"/>
      <c r="D29" s="27" t="s">
        <v>1149</v>
      </c>
      <c r="E29" s="359" t="s">
        <v>726</v>
      </c>
      <c r="F29" s="14" t="s">
        <v>23</v>
      </c>
      <c r="G29" s="21">
        <v>106</v>
      </c>
      <c r="H29" s="20">
        <f t="shared" si="0"/>
        <v>13.349946600213601</v>
      </c>
      <c r="I29" s="21"/>
      <c r="J29" s="234"/>
      <c r="K29" s="14">
        <v>15</v>
      </c>
      <c r="L29" s="23" t="s">
        <v>23</v>
      </c>
      <c r="M29" s="17">
        <v>107</v>
      </c>
      <c r="N29" s="20">
        <f t="shared" si="1"/>
        <v>13.101580924098174</v>
      </c>
      <c r="O29" s="234"/>
      <c r="P29" s="14"/>
      <c r="Q29" s="22">
        <v>17.399999999999999</v>
      </c>
      <c r="R29" s="23" t="s">
        <v>23</v>
      </c>
      <c r="S29" s="55">
        <v>110</v>
      </c>
      <c r="T29" s="20">
        <f t="shared" si="2"/>
        <v>14.380165289256198</v>
      </c>
      <c r="U29" s="17"/>
      <c r="V29" s="1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</row>
    <row r="30" spans="1:33" ht="19.5" customHeight="1">
      <c r="A30" s="255">
        <v>24</v>
      </c>
      <c r="B30" s="17" t="s">
        <v>1334</v>
      </c>
      <c r="C30" s="27" t="s">
        <v>1335</v>
      </c>
      <c r="D30" s="17"/>
      <c r="E30" s="359" t="s">
        <v>995</v>
      </c>
      <c r="F30" s="14" t="s">
        <v>23</v>
      </c>
      <c r="G30" s="21">
        <v>112</v>
      </c>
      <c r="H30" s="20">
        <f t="shared" si="0"/>
        <v>14.668367346938773</v>
      </c>
      <c r="I30" s="21"/>
      <c r="J30" s="234"/>
      <c r="K30" s="14">
        <v>18.600000000000001</v>
      </c>
      <c r="L30" s="23" t="s">
        <v>23</v>
      </c>
      <c r="M30" s="59" t="s">
        <v>1336</v>
      </c>
      <c r="N30" s="20">
        <f t="shared" si="1"/>
        <v>14.566528310752606</v>
      </c>
      <c r="O30" s="234"/>
      <c r="P30" s="13"/>
      <c r="Q30" s="22">
        <v>19.2</v>
      </c>
      <c r="R30" s="23" t="s">
        <v>23</v>
      </c>
      <c r="S30" s="55">
        <v>116</v>
      </c>
      <c r="T30" s="20">
        <f t="shared" si="2"/>
        <v>14.26872770511296</v>
      </c>
      <c r="U30" s="17"/>
      <c r="V30" s="1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</row>
    <row r="31" spans="1:33" ht="19.5" customHeight="1">
      <c r="A31" s="255">
        <v>25</v>
      </c>
      <c r="B31" s="17" t="s">
        <v>1337</v>
      </c>
      <c r="C31" s="18" t="s">
        <v>1338</v>
      </c>
      <c r="D31" s="18"/>
      <c r="E31" s="359" t="s">
        <v>1339</v>
      </c>
      <c r="F31" s="14" t="s">
        <v>23</v>
      </c>
      <c r="G31" s="21">
        <v>109</v>
      </c>
      <c r="H31" s="20">
        <f t="shared" si="0"/>
        <v>13.214375894284993</v>
      </c>
      <c r="I31" s="21"/>
      <c r="J31" s="234"/>
      <c r="K31" s="14">
        <v>16.8</v>
      </c>
      <c r="L31" s="23" t="s">
        <v>23</v>
      </c>
      <c r="M31" s="59" t="s">
        <v>1340</v>
      </c>
      <c r="N31" s="20">
        <f t="shared" si="1"/>
        <v>13.884297520661159</v>
      </c>
      <c r="O31" s="234"/>
      <c r="P31" s="13"/>
      <c r="Q31" s="22">
        <v>17.100000000000001</v>
      </c>
      <c r="R31" s="23" t="s">
        <v>23</v>
      </c>
      <c r="S31" s="55">
        <v>113</v>
      </c>
      <c r="T31" s="20">
        <f t="shared" si="2"/>
        <v>13.39180828569191</v>
      </c>
      <c r="U31" s="17"/>
      <c r="V31" s="1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</row>
    <row r="32" spans="1:33" ht="19.5" customHeight="1">
      <c r="A32" s="255">
        <v>26</v>
      </c>
      <c r="B32" s="17" t="s">
        <v>1341</v>
      </c>
      <c r="C32" s="18" t="s">
        <v>1342</v>
      </c>
      <c r="D32" s="18"/>
      <c r="E32" s="359" t="s">
        <v>661</v>
      </c>
      <c r="F32" s="14" t="s">
        <v>23</v>
      </c>
      <c r="G32" s="21">
        <v>111</v>
      </c>
      <c r="H32" s="20">
        <f t="shared" si="0"/>
        <v>16.232448664881097</v>
      </c>
      <c r="I32" s="21"/>
      <c r="J32" s="234"/>
      <c r="K32" s="14">
        <v>21.7</v>
      </c>
      <c r="L32" s="23" t="s">
        <v>23</v>
      </c>
      <c r="M32" s="17">
        <v>113</v>
      </c>
      <c r="N32" s="20">
        <f t="shared" si="1"/>
        <v>16.99428302921137</v>
      </c>
      <c r="O32" s="17"/>
      <c r="P32" s="14"/>
      <c r="Q32" s="55">
        <v>22.7</v>
      </c>
      <c r="R32" s="23" t="s">
        <v>23</v>
      </c>
      <c r="S32" s="55">
        <v>115</v>
      </c>
      <c r="T32" s="20">
        <f t="shared" si="2"/>
        <v>17.16446124763705</v>
      </c>
      <c r="U32" s="17"/>
      <c r="V32" s="17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</row>
    <row r="33" spans="1:33" ht="19.5" customHeight="1">
      <c r="A33" s="255">
        <v>27</v>
      </c>
      <c r="B33" s="168" t="s">
        <v>1343</v>
      </c>
      <c r="C33" s="18" t="s">
        <v>1344</v>
      </c>
      <c r="D33" s="27"/>
      <c r="E33" s="359" t="s">
        <v>1255</v>
      </c>
      <c r="F33" s="14" t="s">
        <v>23</v>
      </c>
      <c r="G33" s="21">
        <v>112</v>
      </c>
      <c r="H33" s="20">
        <f t="shared" si="0"/>
        <v>15.385841836734693</v>
      </c>
      <c r="I33" s="21"/>
      <c r="J33" s="234"/>
      <c r="K33" s="14">
        <v>19.399999999999999</v>
      </c>
      <c r="L33" s="23" t="s">
        <v>23</v>
      </c>
      <c r="M33" s="17">
        <v>112</v>
      </c>
      <c r="N33" s="20">
        <f t="shared" si="1"/>
        <v>15.465561224489795</v>
      </c>
      <c r="O33" s="17"/>
      <c r="P33" s="14"/>
      <c r="Q33" s="55">
        <v>20.9</v>
      </c>
      <c r="R33" s="23" t="s">
        <v>23</v>
      </c>
      <c r="S33" s="55">
        <v>115</v>
      </c>
      <c r="T33" s="20">
        <f t="shared" si="2"/>
        <v>15.803402646502834</v>
      </c>
      <c r="U33" s="17"/>
      <c r="V33" s="17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</row>
    <row r="34" spans="1:33" ht="19.5" customHeight="1">
      <c r="A34" s="255">
        <v>28</v>
      </c>
      <c r="B34" s="17" t="s">
        <v>1345</v>
      </c>
      <c r="C34" s="14" t="s">
        <v>1346</v>
      </c>
      <c r="D34" s="17"/>
      <c r="E34" s="359" t="s">
        <v>661</v>
      </c>
      <c r="F34" s="14" t="s">
        <v>23</v>
      </c>
      <c r="G34" s="21">
        <v>112</v>
      </c>
      <c r="H34" s="20">
        <f t="shared" si="0"/>
        <v>15.943877551020408</v>
      </c>
      <c r="I34" s="21"/>
      <c r="J34" s="234"/>
      <c r="K34" s="14">
        <v>20</v>
      </c>
      <c r="L34" s="23" t="s">
        <v>23</v>
      </c>
      <c r="M34" s="17">
        <v>113</v>
      </c>
      <c r="N34" s="20">
        <f t="shared" si="1"/>
        <v>15.662933667475917</v>
      </c>
      <c r="O34" s="17"/>
      <c r="P34" s="14"/>
      <c r="Q34" s="55">
        <v>20.399999999999999</v>
      </c>
      <c r="R34" s="23" t="s">
        <v>23</v>
      </c>
      <c r="S34" s="55">
        <v>116</v>
      </c>
      <c r="T34" s="20">
        <f t="shared" si="2"/>
        <v>15.16052318668252</v>
      </c>
      <c r="U34" s="17"/>
      <c r="V34" s="17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</row>
    <row r="35" spans="1:33" ht="19.5" customHeight="1">
      <c r="A35" s="255">
        <v>29</v>
      </c>
      <c r="B35" s="17" t="s">
        <v>1347</v>
      </c>
      <c r="C35" s="18"/>
      <c r="D35" s="18" t="s">
        <v>1093</v>
      </c>
      <c r="E35" s="359" t="s">
        <v>733</v>
      </c>
      <c r="F35" s="14" t="s">
        <v>23</v>
      </c>
      <c r="G35" s="21">
        <v>119</v>
      </c>
      <c r="H35" s="20">
        <f t="shared" si="0"/>
        <v>16.241790833980652</v>
      </c>
      <c r="I35" s="21"/>
      <c r="J35" s="234"/>
      <c r="K35" s="14">
        <v>23.7</v>
      </c>
      <c r="L35" s="23" t="s">
        <v>23</v>
      </c>
      <c r="M35" s="55">
        <v>119</v>
      </c>
      <c r="N35" s="20">
        <f t="shared" si="1"/>
        <v>16.736106207188758</v>
      </c>
      <c r="O35" s="17"/>
      <c r="P35" s="14"/>
      <c r="Q35" s="55">
        <v>24.4</v>
      </c>
      <c r="R35" s="23" t="s">
        <v>23</v>
      </c>
      <c r="S35" s="55">
        <v>120</v>
      </c>
      <c r="T35" s="20">
        <f t="shared" si="2"/>
        <v>16.944444444444443</v>
      </c>
      <c r="U35" s="17"/>
      <c r="V35" s="17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</row>
    <row r="36" spans="1:33" ht="19.5" customHeight="1">
      <c r="A36" s="255">
        <v>30</v>
      </c>
      <c r="B36" s="52" t="s">
        <v>1348</v>
      </c>
      <c r="C36" s="18" t="s">
        <v>1349</v>
      </c>
      <c r="D36" s="17"/>
      <c r="E36" s="359" t="s">
        <v>1350</v>
      </c>
      <c r="F36" s="13" t="s">
        <v>56</v>
      </c>
      <c r="G36" s="21">
        <v>114</v>
      </c>
      <c r="H36" s="20">
        <f t="shared" si="0"/>
        <v>25.392428439519854</v>
      </c>
      <c r="I36" s="51" t="s">
        <v>1136</v>
      </c>
      <c r="J36" s="235" t="s">
        <v>1137</v>
      </c>
      <c r="K36" s="14">
        <v>36.700000000000003</v>
      </c>
      <c r="L36" s="48" t="s">
        <v>56</v>
      </c>
      <c r="M36" s="17">
        <v>118</v>
      </c>
      <c r="N36" s="20">
        <f t="shared" si="1"/>
        <v>26.357368572249356</v>
      </c>
      <c r="O36" s="124" t="s">
        <v>1351</v>
      </c>
      <c r="P36" s="48" t="s">
        <v>1351</v>
      </c>
      <c r="Q36" s="55">
        <v>36.700000000000003</v>
      </c>
      <c r="R36" s="48" t="s">
        <v>56</v>
      </c>
      <c r="S36" s="55">
        <v>121</v>
      </c>
      <c r="T36" s="20">
        <f t="shared" si="2"/>
        <v>25.066593811898098</v>
      </c>
      <c r="U36" s="55">
        <v>37</v>
      </c>
      <c r="V36" s="55">
        <v>37.5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</row>
    <row r="37" spans="1:33" ht="19.5" customHeight="1">
      <c r="A37" s="255">
        <v>31</v>
      </c>
      <c r="B37" s="168" t="s">
        <v>1352</v>
      </c>
      <c r="C37" s="27"/>
      <c r="D37" s="27" t="s">
        <v>1353</v>
      </c>
      <c r="E37" s="359" t="s">
        <v>1354</v>
      </c>
      <c r="F37" s="14" t="s">
        <v>23</v>
      </c>
      <c r="G37" s="21">
        <v>116</v>
      </c>
      <c r="H37" s="20">
        <f t="shared" si="0"/>
        <v>15.309155766944116</v>
      </c>
      <c r="I37" s="21"/>
      <c r="J37" s="234"/>
      <c r="K37" s="23">
        <v>21.6</v>
      </c>
      <c r="L37" s="23" t="s">
        <v>23</v>
      </c>
      <c r="M37" s="17">
        <v>117</v>
      </c>
      <c r="N37" s="20">
        <f t="shared" si="1"/>
        <v>15.779092702169628</v>
      </c>
      <c r="O37" s="17"/>
      <c r="P37" s="14"/>
      <c r="Q37" s="55">
        <v>22</v>
      </c>
      <c r="R37" s="23" t="s">
        <v>23</v>
      </c>
      <c r="S37" s="55">
        <v>119</v>
      </c>
      <c r="T37" s="20">
        <f t="shared" si="2"/>
        <v>15.535626015111927</v>
      </c>
      <c r="U37" s="17"/>
      <c r="V37" s="17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</row>
    <row r="38" spans="1:33" ht="19.5" customHeight="1">
      <c r="A38" s="255">
        <v>32</v>
      </c>
      <c r="B38" s="168" t="s">
        <v>1355</v>
      </c>
      <c r="C38" s="27"/>
      <c r="D38" s="27" t="s">
        <v>1356</v>
      </c>
      <c r="E38" s="359" t="s">
        <v>783</v>
      </c>
      <c r="F38" s="14" t="s">
        <v>23</v>
      </c>
      <c r="G38" s="21">
        <v>103</v>
      </c>
      <c r="H38" s="20">
        <f t="shared" si="0"/>
        <v>15.08153454614007</v>
      </c>
      <c r="I38" s="21"/>
      <c r="J38" s="234"/>
      <c r="K38" s="14">
        <v>16.2</v>
      </c>
      <c r="L38" s="23" t="s">
        <v>23</v>
      </c>
      <c r="M38" s="17">
        <v>104</v>
      </c>
      <c r="N38" s="20">
        <f t="shared" si="1"/>
        <v>14.977810650887575</v>
      </c>
      <c r="O38" s="17"/>
      <c r="P38" s="14"/>
      <c r="Q38" s="55">
        <v>16.8</v>
      </c>
      <c r="R38" s="23" t="s">
        <v>23</v>
      </c>
      <c r="S38" s="55">
        <v>105</v>
      </c>
      <c r="T38" s="20">
        <f t="shared" si="2"/>
        <v>15.238095238095239</v>
      </c>
      <c r="U38" s="17"/>
      <c r="V38" s="17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</row>
    <row r="39" spans="1:33" ht="19.5" customHeight="1">
      <c r="A39" s="255">
        <v>33</v>
      </c>
      <c r="B39" s="168" t="s">
        <v>1357</v>
      </c>
      <c r="C39" s="27"/>
      <c r="D39" s="27" t="s">
        <v>1358</v>
      </c>
      <c r="E39" s="359" t="s">
        <v>1339</v>
      </c>
      <c r="F39" s="14" t="s">
        <v>23</v>
      </c>
      <c r="G39" s="21">
        <v>106</v>
      </c>
      <c r="H39" s="20">
        <f t="shared" si="0"/>
        <v>13.972944108223567</v>
      </c>
      <c r="I39" s="21"/>
      <c r="J39" s="234"/>
      <c r="K39" s="14">
        <v>16.2</v>
      </c>
      <c r="L39" s="23" t="s">
        <v>23</v>
      </c>
      <c r="M39" s="17">
        <v>108</v>
      </c>
      <c r="N39" s="20">
        <f t="shared" si="1"/>
        <v>13.888888888888888</v>
      </c>
      <c r="O39" s="17"/>
      <c r="P39" s="14"/>
      <c r="Q39" s="55">
        <v>16.8</v>
      </c>
      <c r="R39" s="23" t="s">
        <v>23</v>
      </c>
      <c r="S39" s="55">
        <v>110</v>
      </c>
      <c r="T39" s="20">
        <f t="shared" si="2"/>
        <v>13.884297520661159</v>
      </c>
      <c r="U39" s="17"/>
      <c r="V39" s="17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</row>
    <row r="40" spans="1:33" ht="19.5" customHeight="1">
      <c r="A40" s="255">
        <v>34</v>
      </c>
      <c r="B40" s="52" t="s">
        <v>1359</v>
      </c>
      <c r="C40" s="27"/>
      <c r="D40" s="18" t="s">
        <v>1139</v>
      </c>
      <c r="E40" s="359" t="s">
        <v>1255</v>
      </c>
      <c r="F40" s="14" t="s">
        <v>23</v>
      </c>
      <c r="G40" s="21">
        <v>108</v>
      </c>
      <c r="H40" s="20">
        <f t="shared" si="0"/>
        <v>16.546639231824418</v>
      </c>
      <c r="I40" s="21"/>
      <c r="J40" s="234"/>
      <c r="K40" s="14">
        <v>20.5</v>
      </c>
      <c r="L40" s="23" t="s">
        <v>23</v>
      </c>
      <c r="M40" s="17">
        <v>110</v>
      </c>
      <c r="N40" s="20">
        <f t="shared" si="1"/>
        <v>16.942148760330578</v>
      </c>
      <c r="O40" s="17"/>
      <c r="P40" s="14"/>
      <c r="Q40" s="55">
        <v>21.4</v>
      </c>
      <c r="R40" s="23" t="s">
        <v>23</v>
      </c>
      <c r="S40" s="55">
        <v>112</v>
      </c>
      <c r="T40" s="20">
        <f t="shared" si="2"/>
        <v>17.059948979591834</v>
      </c>
      <c r="U40" s="17"/>
      <c r="V40" s="17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</row>
    <row r="41" spans="1:33" ht="19.5" customHeight="1">
      <c r="A41" s="255">
        <v>35</v>
      </c>
      <c r="B41" s="17" t="s">
        <v>1360</v>
      </c>
      <c r="C41" s="18"/>
      <c r="D41" s="18" t="s">
        <v>1361</v>
      </c>
      <c r="E41" s="359" t="s">
        <v>682</v>
      </c>
      <c r="F41" s="14" t="s">
        <v>23</v>
      </c>
      <c r="G41" s="21">
        <v>108</v>
      </c>
      <c r="H41" s="20">
        <f t="shared" si="0"/>
        <v>14.574759945130316</v>
      </c>
      <c r="I41" s="21"/>
      <c r="J41" s="234"/>
      <c r="K41" s="14">
        <v>17.7</v>
      </c>
      <c r="L41" s="23" t="s">
        <v>23</v>
      </c>
      <c r="M41" s="17">
        <v>110</v>
      </c>
      <c r="N41" s="20">
        <f t="shared" si="1"/>
        <v>14.628099173553718</v>
      </c>
      <c r="O41" s="17"/>
      <c r="P41" s="14"/>
      <c r="Q41" s="55">
        <v>19.2</v>
      </c>
      <c r="R41" s="23" t="s">
        <v>23</v>
      </c>
      <c r="S41" s="55">
        <v>112</v>
      </c>
      <c r="T41" s="20">
        <f t="shared" si="2"/>
        <v>15.306122448979592</v>
      </c>
      <c r="U41" s="17"/>
      <c r="V41" s="17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</row>
    <row r="42" spans="1:33" ht="19.5" customHeight="1">
      <c r="A42" s="255">
        <v>36</v>
      </c>
      <c r="B42" s="17" t="s">
        <v>1362</v>
      </c>
      <c r="C42" s="18"/>
      <c r="D42" s="18" t="s">
        <v>1363</v>
      </c>
      <c r="E42" s="359" t="s">
        <v>1364</v>
      </c>
      <c r="F42" s="14" t="s">
        <v>23</v>
      </c>
      <c r="G42" s="21">
        <v>100</v>
      </c>
      <c r="H42" s="20">
        <f t="shared" si="0"/>
        <v>14</v>
      </c>
      <c r="I42" s="21"/>
      <c r="J42" s="234"/>
      <c r="K42" s="14">
        <v>15</v>
      </c>
      <c r="L42" s="23" t="s">
        <v>23</v>
      </c>
      <c r="M42" s="17">
        <v>102</v>
      </c>
      <c r="N42" s="20">
        <f t="shared" si="1"/>
        <v>14.417531718569782</v>
      </c>
      <c r="O42" s="17"/>
      <c r="P42" s="14"/>
      <c r="Q42" s="55">
        <v>15.2</v>
      </c>
      <c r="R42" s="23" t="s">
        <v>23</v>
      </c>
      <c r="S42" s="55">
        <v>104</v>
      </c>
      <c r="T42" s="20">
        <f t="shared" si="2"/>
        <v>14.053254437869823</v>
      </c>
      <c r="U42" s="17"/>
      <c r="V42" s="17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</row>
    <row r="43" spans="1:33" ht="19.5" customHeight="1">
      <c r="A43" s="255">
        <v>37</v>
      </c>
      <c r="B43" s="21" t="s">
        <v>1365</v>
      </c>
      <c r="C43" s="57"/>
      <c r="D43" s="252" t="s">
        <v>1366</v>
      </c>
      <c r="E43" s="359"/>
      <c r="F43" s="14"/>
      <c r="G43" s="22">
        <v>118</v>
      </c>
      <c r="H43" s="20">
        <f>I43/(G43*G43)*10000</f>
        <v>25.136455041654699</v>
      </c>
      <c r="I43" s="55">
        <v>35</v>
      </c>
      <c r="J43" s="234"/>
      <c r="K43" s="14">
        <v>35.799999999999997</v>
      </c>
      <c r="L43" s="23" t="s">
        <v>23</v>
      </c>
      <c r="M43" s="55">
        <v>120</v>
      </c>
      <c r="N43" s="20">
        <f t="shared" si="1"/>
        <v>24.861111111111107</v>
      </c>
      <c r="O43" s="17"/>
      <c r="P43" s="14"/>
      <c r="Q43" s="55">
        <v>36</v>
      </c>
      <c r="R43" s="23" t="s">
        <v>23</v>
      </c>
      <c r="S43" s="55">
        <v>121</v>
      </c>
      <c r="T43" s="20">
        <f t="shared" si="2"/>
        <v>24.588484393142547</v>
      </c>
      <c r="U43" s="17"/>
      <c r="V43" s="17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</row>
    <row r="44" spans="1:33" ht="19.5" customHeight="1">
      <c r="A44" s="255"/>
      <c r="B44" s="52"/>
      <c r="C44" s="308"/>
      <c r="D44" s="53"/>
      <c r="E44" s="359"/>
      <c r="F44" s="13"/>
      <c r="G44" s="21"/>
      <c r="H44" s="20"/>
      <c r="I44" s="17"/>
      <c r="J44" s="234"/>
      <c r="K44" s="14"/>
      <c r="L44" s="13"/>
      <c r="M44" s="17"/>
      <c r="N44" s="20"/>
      <c r="O44" s="17"/>
      <c r="P44" s="14"/>
      <c r="Q44" s="17"/>
      <c r="R44" s="13"/>
      <c r="S44" s="17"/>
      <c r="T44" s="20"/>
      <c r="U44" s="17"/>
      <c r="V44" s="17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</row>
    <row r="45" spans="1:33" ht="19.5" customHeight="1">
      <c r="A45" s="255"/>
      <c r="B45" s="52"/>
      <c r="C45" s="53"/>
      <c r="D45" s="105"/>
      <c r="E45" s="359"/>
      <c r="F45" s="14"/>
      <c r="G45" s="21"/>
      <c r="H45" s="58"/>
      <c r="I45" s="17"/>
      <c r="J45" s="234"/>
      <c r="K45" s="14"/>
      <c r="L45" s="21"/>
      <c r="M45" s="17"/>
      <c r="N45" s="17"/>
      <c r="O45" s="17"/>
      <c r="P45" s="14"/>
      <c r="Q45" s="17"/>
      <c r="R45" s="17"/>
      <c r="S45" s="17"/>
      <c r="T45" s="17"/>
      <c r="U45" s="17"/>
      <c r="V45" s="17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</row>
    <row r="46" spans="1:33" ht="19.5" customHeight="1">
      <c r="A46" s="255"/>
      <c r="B46" s="52"/>
      <c r="C46" s="53"/>
      <c r="D46" s="105"/>
      <c r="E46" s="359"/>
      <c r="F46" s="14"/>
      <c r="G46" s="21"/>
      <c r="H46" s="17"/>
      <c r="I46" s="17"/>
      <c r="J46" s="234"/>
      <c r="K46" s="14"/>
      <c r="L46" s="21"/>
      <c r="M46" s="17"/>
      <c r="N46" s="17"/>
      <c r="O46" s="17"/>
      <c r="P46" s="14"/>
      <c r="Q46" s="17"/>
      <c r="R46" s="17"/>
      <c r="S46" s="17"/>
      <c r="T46" s="17"/>
      <c r="U46" s="17"/>
      <c r="V46" s="17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</row>
    <row r="47" spans="1:33" ht="19.5" customHeight="1">
      <c r="A47" s="255"/>
      <c r="B47" s="17"/>
      <c r="C47" s="63">
        <f t="shared" ref="C47:D47" si="3">COUNTA(C7:C45)</f>
        <v>20</v>
      </c>
      <c r="D47" s="63">
        <f t="shared" si="3"/>
        <v>17</v>
      </c>
      <c r="E47" s="376"/>
      <c r="F47" s="211"/>
      <c r="G47" s="377"/>
      <c r="H47" s="378"/>
      <c r="I47" s="378"/>
      <c r="J47" s="379"/>
      <c r="K47" s="14"/>
      <c r="L47" s="21"/>
      <c r="M47" s="17"/>
      <c r="N47" s="17"/>
      <c r="O47" s="17"/>
      <c r="P47" s="14"/>
      <c r="Q47" s="17"/>
      <c r="R47" s="17"/>
      <c r="S47" s="17"/>
      <c r="T47" s="17"/>
      <c r="U47" s="17"/>
      <c r="V47" s="17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</row>
    <row r="48" spans="1:33" ht="19.5" customHeight="1">
      <c r="A48" s="3"/>
      <c r="B48" s="3"/>
      <c r="C48" s="5"/>
      <c r="D48" s="3"/>
      <c r="E48" s="461" t="s">
        <v>77</v>
      </c>
      <c r="F48" s="450"/>
      <c r="G48" s="450"/>
      <c r="H48" s="450"/>
      <c r="I48" s="450"/>
      <c r="J48" s="451"/>
      <c r="K48" s="468" t="s">
        <v>78</v>
      </c>
      <c r="L48" s="450"/>
      <c r="M48" s="450"/>
      <c r="N48" s="450"/>
      <c r="O48" s="450"/>
      <c r="P48" s="451"/>
      <c r="Q48" s="461" t="s">
        <v>79</v>
      </c>
      <c r="R48" s="450"/>
      <c r="S48" s="450"/>
      <c r="T48" s="450"/>
      <c r="U48" s="450"/>
      <c r="V48" s="451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</row>
    <row r="49" spans="1:33" ht="19.5" customHeight="1">
      <c r="A49" s="3"/>
      <c r="B49" s="3" t="s">
        <v>80</v>
      </c>
      <c r="C49" s="5"/>
      <c r="D49" s="3"/>
      <c r="E49" s="458" t="s">
        <v>82</v>
      </c>
      <c r="F49" s="446"/>
      <c r="G49" s="446"/>
      <c r="H49" s="446"/>
      <c r="I49" s="64">
        <f>I50+I51+I52+I53</f>
        <v>36</v>
      </c>
      <c r="J49" s="231"/>
      <c r="K49" s="466" t="s">
        <v>82</v>
      </c>
      <c r="L49" s="446"/>
      <c r="M49" s="446"/>
      <c r="N49" s="446"/>
      <c r="O49" s="64">
        <f>O50+O51+O52+O53</f>
        <v>37</v>
      </c>
      <c r="P49" s="3"/>
      <c r="Q49" s="458" t="s">
        <v>82</v>
      </c>
      <c r="R49" s="446"/>
      <c r="S49" s="446"/>
      <c r="T49" s="446"/>
      <c r="U49" s="64">
        <f>U50+U51+U52+U53</f>
        <v>37</v>
      </c>
      <c r="V49" s="65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</row>
    <row r="50" spans="1:33" ht="19.5" customHeight="1">
      <c r="A50" s="3"/>
      <c r="B50" s="3"/>
      <c r="C50" s="5"/>
      <c r="D50" s="3"/>
      <c r="E50" s="458" t="s">
        <v>85</v>
      </c>
      <c r="F50" s="446"/>
      <c r="G50" s="446"/>
      <c r="H50" s="446"/>
      <c r="I50" s="3">
        <f>SUM(COUNTIF(F7:F50,"A"),COUNTIF(F7:F50,"A."))</f>
        <v>27</v>
      </c>
      <c r="J50" s="231"/>
      <c r="K50" s="466" t="s">
        <v>85</v>
      </c>
      <c r="L50" s="446"/>
      <c r="M50" s="446"/>
      <c r="N50" s="446"/>
      <c r="O50" s="3">
        <f>SUM(COUNTIF(L7:L50,"A"),COUNTIF(L7:L50,"A."))</f>
        <v>30</v>
      </c>
      <c r="P50" s="3"/>
      <c r="Q50" s="458" t="s">
        <v>85</v>
      </c>
      <c r="R50" s="446"/>
      <c r="S50" s="446"/>
      <c r="T50" s="446"/>
      <c r="U50" s="3">
        <f>SUM(COUNTIF(R7:R50,"A"),COUNTIF(R7:R50,"A."))</f>
        <v>31</v>
      </c>
      <c r="V50" s="65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</row>
    <row r="51" spans="1:33" ht="19.5" customHeight="1">
      <c r="A51" s="3"/>
      <c r="B51" s="3" t="s">
        <v>1367</v>
      </c>
      <c r="C51" s="5"/>
      <c r="D51" s="3"/>
      <c r="E51" s="458" t="s">
        <v>88</v>
      </c>
      <c r="F51" s="446"/>
      <c r="G51" s="446"/>
      <c r="H51" s="446"/>
      <c r="I51" s="3">
        <f>SUM(COUNTIF(F7:F50,"B"),COUNTIF(F7:F50,"B."))</f>
        <v>0</v>
      </c>
      <c r="J51" s="231"/>
      <c r="K51" s="466" t="s">
        <v>88</v>
      </c>
      <c r="L51" s="446"/>
      <c r="M51" s="446"/>
      <c r="N51" s="446"/>
      <c r="O51" s="3">
        <f>SUM(COUNTIF(L7:L50,"B"),COUNTIF(L7:L50,"B."))</f>
        <v>0</v>
      </c>
      <c r="P51" s="3"/>
      <c r="Q51" s="458" t="s">
        <v>88</v>
      </c>
      <c r="R51" s="446"/>
      <c r="S51" s="446"/>
      <c r="T51" s="446"/>
      <c r="U51" s="3">
        <f>SUM(COUNTIF(R7:R50,"B"),COUNTIF(R7:R50,"B."))</f>
        <v>0</v>
      </c>
      <c r="V51" s="6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</row>
    <row r="52" spans="1:33" ht="19.5" customHeight="1">
      <c r="A52" s="3"/>
      <c r="B52" s="3" t="s">
        <v>1368</v>
      </c>
      <c r="C52" s="5"/>
      <c r="D52" s="3"/>
      <c r="E52" s="458" t="s">
        <v>90</v>
      </c>
      <c r="F52" s="446"/>
      <c r="G52" s="446"/>
      <c r="H52" s="446"/>
      <c r="I52" s="3">
        <f>SUM(COUNTIF(F7:F50,"C"),COUNTIF(F7:F50,"C."))</f>
        <v>0</v>
      </c>
      <c r="J52" s="232"/>
      <c r="K52" s="466" t="s">
        <v>90</v>
      </c>
      <c r="L52" s="446"/>
      <c r="M52" s="446"/>
      <c r="N52" s="446"/>
      <c r="O52" s="3">
        <f>SUM(COUNTIF(L7:L50,"C"),COUNTIF(L7:L50,"C."))</f>
        <v>0</v>
      </c>
      <c r="P52" s="3"/>
      <c r="Q52" s="458" t="s">
        <v>90</v>
      </c>
      <c r="R52" s="446"/>
      <c r="S52" s="446"/>
      <c r="T52" s="446"/>
      <c r="U52" s="3">
        <f>SUM(COUNTIF(R7:R50,"C"),COUNTIF(R7:R50,"C."))</f>
        <v>0</v>
      </c>
      <c r="V52" s="65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</row>
    <row r="53" spans="1:33" ht="19.5" customHeight="1">
      <c r="A53" s="3"/>
      <c r="B53" s="3"/>
      <c r="C53" s="5"/>
      <c r="D53" s="3"/>
      <c r="E53" s="458" t="s">
        <v>92</v>
      </c>
      <c r="F53" s="446"/>
      <c r="G53" s="446"/>
      <c r="H53" s="446"/>
      <c r="I53" s="3">
        <f>COUNTIF(F7:F50,"BP")</f>
        <v>9</v>
      </c>
      <c r="J53" s="231"/>
      <c r="K53" s="466" t="s">
        <v>92</v>
      </c>
      <c r="L53" s="446"/>
      <c r="M53" s="446"/>
      <c r="N53" s="446"/>
      <c r="O53" s="3">
        <f>COUNTIF(L7:L50,"BP")</f>
        <v>7</v>
      </c>
      <c r="P53" s="3"/>
      <c r="Q53" s="458" t="s">
        <v>92</v>
      </c>
      <c r="R53" s="446"/>
      <c r="S53" s="446"/>
      <c r="T53" s="446"/>
      <c r="U53" s="3">
        <f>COUNTIF(R7:R50,"BP")</f>
        <v>6</v>
      </c>
      <c r="V53" s="65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</row>
    <row r="54" spans="1:33" ht="19.5" customHeight="1">
      <c r="A54" s="3"/>
      <c r="B54" s="3"/>
      <c r="C54" s="5"/>
      <c r="D54" s="3"/>
      <c r="E54" s="458" t="s">
        <v>94</v>
      </c>
      <c r="F54" s="446"/>
      <c r="G54" s="446"/>
      <c r="H54" s="446"/>
      <c r="I54" s="3">
        <f>SUM(COUNTIF(F7:F50,"A."),COUNTIF(F7:F50,"B."),COUNTIF(F7:F50,"C."))</f>
        <v>0</v>
      </c>
      <c r="J54" s="232"/>
      <c r="K54" s="466" t="s">
        <v>94</v>
      </c>
      <c r="L54" s="446"/>
      <c r="M54" s="446"/>
      <c r="N54" s="446"/>
      <c r="O54" s="3">
        <f>SUM(COUNTIF(L7:L50,"A."),COUNTIF(L7:L50,"B."),COUNTIF(L7:L50,"C."))</f>
        <v>0</v>
      </c>
      <c r="P54" s="3"/>
      <c r="Q54" s="458" t="s">
        <v>95</v>
      </c>
      <c r="R54" s="446"/>
      <c r="S54" s="446"/>
      <c r="T54" s="446"/>
      <c r="U54" s="3">
        <f>SUM(COUNTIF(R7:R50,"A."),COUNTIF(R7:R50,"B."),COUNTIF(R7:R50,"C."))</f>
        <v>0</v>
      </c>
      <c r="V54" s="65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</row>
    <row r="55" spans="1:33" ht="19.5" customHeight="1">
      <c r="A55" s="3"/>
      <c r="B55" s="3"/>
      <c r="C55" s="5"/>
      <c r="D55" s="3"/>
      <c r="E55" s="459" t="s">
        <v>97</v>
      </c>
      <c r="F55" s="453"/>
      <c r="G55" s="453"/>
      <c r="H55" s="453"/>
      <c r="I55" s="66">
        <f>SUM(COUNTIF(F7:F50,"B."),COUNTIF(F7:F50,"C."))</f>
        <v>0</v>
      </c>
      <c r="J55" s="67"/>
      <c r="K55" s="467" t="s">
        <v>97</v>
      </c>
      <c r="L55" s="453"/>
      <c r="M55" s="453"/>
      <c r="N55" s="453"/>
      <c r="O55" s="66">
        <f>SUM(COUNTIF(L7:L50,"B."),COUNTIF(L7:L50,"C."))</f>
        <v>0</v>
      </c>
      <c r="P55" s="66"/>
      <c r="Q55" s="459" t="s">
        <v>97</v>
      </c>
      <c r="R55" s="453"/>
      <c r="S55" s="453"/>
      <c r="T55" s="453"/>
      <c r="U55" s="66">
        <f>SUM(COUNTIF(R7:R50,"B."),COUNTIF(R7:R50,"C."))</f>
        <v>0</v>
      </c>
      <c r="V55" s="68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</row>
    <row r="56" spans="1:33" ht="19.5" customHeight="1">
      <c r="A56" s="3"/>
      <c r="B56" s="3"/>
      <c r="C56" s="5"/>
      <c r="D56" s="5"/>
      <c r="E56" s="3"/>
      <c r="F56" s="9"/>
      <c r="G56" s="3"/>
      <c r="H56" s="3"/>
      <c r="I56" s="3"/>
      <c r="J56" s="3"/>
      <c r="K56" s="9"/>
      <c r="L56" s="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</row>
    <row r="57" spans="1:33" ht="19.5" customHeight="1">
      <c r="A57" s="3"/>
      <c r="B57" s="3"/>
      <c r="C57" s="5"/>
      <c r="D57" s="5"/>
      <c r="E57" s="3"/>
      <c r="F57" s="9"/>
      <c r="G57" s="3"/>
      <c r="H57" s="3"/>
      <c r="I57" s="3"/>
      <c r="J57" s="3"/>
      <c r="K57" s="9"/>
      <c r="L57" s="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</row>
    <row r="58" spans="1:33" ht="19.5" customHeight="1">
      <c r="A58" s="3"/>
      <c r="B58" s="3"/>
      <c r="C58" s="5"/>
      <c r="D58" s="5"/>
      <c r="E58" s="3"/>
      <c r="F58" s="9"/>
      <c r="G58" s="3"/>
      <c r="H58" s="3"/>
      <c r="I58" s="3"/>
      <c r="J58" s="3"/>
      <c r="K58" s="9"/>
      <c r="L58" s="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</row>
    <row r="59" spans="1:33" ht="19.5" customHeight="1">
      <c r="A59" s="3"/>
      <c r="B59" s="3"/>
      <c r="C59" s="5"/>
      <c r="D59" s="5"/>
      <c r="E59" s="3"/>
      <c r="F59" s="9"/>
      <c r="G59" s="3"/>
      <c r="H59" s="3"/>
      <c r="I59" s="3"/>
      <c r="J59" s="3"/>
      <c r="K59" s="9"/>
      <c r="L59" s="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</row>
    <row r="60" spans="1:33" ht="19.5" customHeight="1">
      <c r="A60" s="3"/>
      <c r="B60" s="3"/>
      <c r="C60" s="5"/>
      <c r="D60" s="5"/>
      <c r="E60" s="3"/>
      <c r="F60" s="9"/>
      <c r="G60" s="3"/>
      <c r="H60" s="3"/>
      <c r="I60" s="3"/>
      <c r="J60" s="3"/>
      <c r="K60" s="9"/>
      <c r="L60" s="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</row>
    <row r="61" spans="1:33" ht="19.5" customHeight="1">
      <c r="A61" s="3"/>
      <c r="B61" s="3"/>
      <c r="C61" s="5"/>
      <c r="D61" s="5"/>
      <c r="E61" s="3"/>
      <c r="F61" s="9"/>
      <c r="G61" s="3"/>
      <c r="H61" s="3"/>
      <c r="I61" s="3"/>
      <c r="J61" s="3"/>
      <c r="K61" s="9"/>
      <c r="L61" s="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</row>
    <row r="62" spans="1:33" ht="19.5" customHeight="1">
      <c r="A62" s="3"/>
      <c r="B62" s="3"/>
      <c r="C62" s="5"/>
      <c r="D62" s="5"/>
      <c r="E62" s="3"/>
      <c r="F62" s="9"/>
      <c r="G62" s="3"/>
      <c r="H62" s="3"/>
      <c r="I62" s="3"/>
      <c r="J62" s="3"/>
      <c r="K62" s="9"/>
      <c r="L62" s="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</row>
    <row r="63" spans="1:33" ht="19.5" customHeight="1">
      <c r="A63" s="3"/>
      <c r="B63" s="3"/>
      <c r="C63" s="5"/>
      <c r="D63" s="5"/>
      <c r="E63" s="3"/>
      <c r="F63" s="9"/>
      <c r="G63" s="3"/>
      <c r="H63" s="3"/>
      <c r="I63" s="3"/>
      <c r="J63" s="3"/>
      <c r="K63" s="9"/>
      <c r="L63" s="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</row>
    <row r="64" spans="1:33" ht="19.5" customHeight="1">
      <c r="A64" s="3"/>
      <c r="B64" s="3"/>
      <c r="C64" s="3"/>
      <c r="D64" s="3"/>
      <c r="E64" s="3"/>
      <c r="F64" s="9"/>
      <c r="G64" s="3"/>
      <c r="H64" s="3"/>
      <c r="I64" s="3"/>
      <c r="J64" s="3"/>
      <c r="K64" s="9"/>
      <c r="L64" s="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</row>
    <row r="65" spans="1:33" ht="19.5" customHeight="1">
      <c r="A65" s="3"/>
      <c r="B65" s="3"/>
      <c r="C65" s="3"/>
      <c r="D65" s="3"/>
      <c r="E65" s="3"/>
      <c r="F65" s="9"/>
      <c r="G65" s="3"/>
      <c r="H65" s="3"/>
      <c r="I65" s="3"/>
      <c r="J65" s="3"/>
      <c r="K65" s="9"/>
      <c r="L65" s="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</row>
    <row r="66" spans="1:33" ht="19.5" customHeight="1">
      <c r="A66" s="3"/>
      <c r="B66" s="3"/>
      <c r="C66" s="3"/>
      <c r="D66" s="3"/>
      <c r="E66" s="3"/>
      <c r="F66" s="9"/>
      <c r="G66" s="3"/>
      <c r="H66" s="3"/>
      <c r="I66" s="3"/>
      <c r="J66" s="3"/>
      <c r="K66" s="9"/>
      <c r="L66" s="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</row>
    <row r="67" spans="1:33" ht="19.5" customHeight="1">
      <c r="A67" s="3"/>
      <c r="B67" s="3"/>
      <c r="C67" s="3"/>
      <c r="D67" s="3"/>
      <c r="E67" s="3"/>
      <c r="F67" s="9"/>
      <c r="G67" s="3"/>
      <c r="H67" s="3"/>
      <c r="I67" s="3"/>
      <c r="J67" s="3"/>
      <c r="K67" s="9"/>
      <c r="L67" s="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</row>
    <row r="68" spans="1:33" ht="19.5" customHeight="1">
      <c r="A68" s="3"/>
      <c r="B68" s="3"/>
      <c r="C68" s="3"/>
      <c r="D68" s="3"/>
      <c r="E68" s="3"/>
      <c r="F68" s="9"/>
      <c r="G68" s="3"/>
      <c r="H68" s="3"/>
      <c r="I68" s="3"/>
      <c r="J68" s="3"/>
      <c r="K68" s="9"/>
      <c r="L68" s="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</row>
    <row r="69" spans="1:33" ht="19.5" customHeight="1">
      <c r="A69" s="3"/>
      <c r="B69" s="3"/>
      <c r="C69" s="3"/>
      <c r="D69" s="3"/>
      <c r="E69" s="3"/>
      <c r="F69" s="9"/>
      <c r="G69" s="3"/>
      <c r="H69" s="3"/>
      <c r="I69" s="3"/>
      <c r="J69" s="3"/>
      <c r="K69" s="9"/>
      <c r="L69" s="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</row>
    <row r="70" spans="1:33" ht="19.5" customHeight="1">
      <c r="A70" s="3"/>
      <c r="B70" s="3"/>
      <c r="C70" s="3"/>
      <c r="D70" s="3"/>
      <c r="E70" s="3"/>
      <c r="F70" s="9"/>
      <c r="G70" s="3"/>
      <c r="H70" s="3"/>
      <c r="I70" s="3"/>
      <c r="J70" s="3"/>
      <c r="K70" s="9"/>
      <c r="L70" s="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</row>
    <row r="71" spans="1:33" ht="19.5" customHeight="1">
      <c r="A71" s="3"/>
      <c r="B71" s="3"/>
      <c r="C71" s="3"/>
      <c r="D71" s="3"/>
      <c r="E71" s="3"/>
      <c r="F71" s="9"/>
      <c r="G71" s="3"/>
      <c r="H71" s="3"/>
      <c r="I71" s="3"/>
      <c r="J71" s="3"/>
      <c r="K71" s="9"/>
      <c r="L71" s="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spans="1:33" ht="19.5" customHeight="1">
      <c r="A72" s="3"/>
      <c r="B72" s="3"/>
      <c r="C72" s="3"/>
      <c r="D72" s="3"/>
      <c r="E72" s="3"/>
      <c r="F72" s="9"/>
      <c r="G72" s="3"/>
      <c r="H72" s="3"/>
      <c r="I72" s="3"/>
      <c r="J72" s="3"/>
      <c r="K72" s="9"/>
      <c r="L72" s="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</row>
    <row r="73" spans="1:33" ht="19.5" customHeight="1">
      <c r="A73" s="3"/>
      <c r="B73" s="3"/>
      <c r="C73" s="3"/>
      <c r="D73" s="3"/>
      <c r="E73" s="3"/>
      <c r="F73" s="9"/>
      <c r="G73" s="3"/>
      <c r="H73" s="3"/>
      <c r="I73" s="3"/>
      <c r="J73" s="3"/>
      <c r="K73" s="9"/>
      <c r="L73" s="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</row>
    <row r="74" spans="1:33" ht="19.5" customHeight="1">
      <c r="A74" s="3"/>
      <c r="B74" s="3"/>
      <c r="C74" s="3"/>
      <c r="D74" s="3"/>
      <c r="E74" s="3"/>
      <c r="F74" s="9"/>
      <c r="G74" s="3"/>
      <c r="H74" s="3"/>
      <c r="I74" s="3"/>
      <c r="J74" s="3"/>
      <c r="K74" s="9"/>
      <c r="L74" s="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</row>
    <row r="75" spans="1:33" ht="19.5" customHeight="1">
      <c r="A75" s="3"/>
      <c r="B75" s="3"/>
      <c r="C75" s="3"/>
      <c r="D75" s="3"/>
      <c r="E75" s="3"/>
      <c r="F75" s="9"/>
      <c r="G75" s="3"/>
      <c r="H75" s="3"/>
      <c r="I75" s="3"/>
      <c r="J75" s="3"/>
      <c r="K75" s="9"/>
      <c r="L75" s="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</row>
    <row r="76" spans="1:33" ht="19.5" customHeight="1">
      <c r="A76" s="3"/>
      <c r="B76" s="3"/>
      <c r="C76" s="3"/>
      <c r="D76" s="3"/>
      <c r="E76" s="3"/>
      <c r="F76" s="9"/>
      <c r="G76" s="3"/>
      <c r="H76" s="3"/>
      <c r="I76" s="3"/>
      <c r="J76" s="3"/>
      <c r="K76" s="9"/>
      <c r="L76" s="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</row>
    <row r="77" spans="1:33" ht="19.5" customHeight="1">
      <c r="A77" s="3"/>
      <c r="B77" s="3"/>
      <c r="C77" s="3"/>
      <c r="D77" s="3"/>
      <c r="E77" s="3"/>
      <c r="F77" s="9"/>
      <c r="G77" s="3"/>
      <c r="H77" s="3"/>
      <c r="I77" s="3"/>
      <c r="J77" s="3"/>
      <c r="K77" s="9"/>
      <c r="L77" s="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</row>
    <row r="78" spans="1:33" ht="19.5" customHeight="1">
      <c r="A78" s="3"/>
      <c r="B78" s="3"/>
      <c r="C78" s="3"/>
      <c r="D78" s="3"/>
      <c r="E78" s="3"/>
      <c r="F78" s="9"/>
      <c r="G78" s="3"/>
      <c r="H78" s="3"/>
      <c r="I78" s="3"/>
      <c r="J78" s="3"/>
      <c r="K78" s="9"/>
      <c r="L78" s="5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</row>
    <row r="79" spans="1:33" ht="19.5" customHeight="1">
      <c r="A79" s="3"/>
      <c r="B79" s="3"/>
      <c r="C79" s="3"/>
      <c r="D79" s="3"/>
      <c r="E79" s="3"/>
      <c r="F79" s="9"/>
      <c r="G79" s="3"/>
      <c r="H79" s="3"/>
      <c r="I79" s="3"/>
      <c r="J79" s="3"/>
      <c r="K79" s="9"/>
      <c r="L79" s="5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</row>
    <row r="80" spans="1:33" ht="19.5" customHeight="1">
      <c r="A80" s="3"/>
      <c r="B80" s="3"/>
      <c r="C80" s="3"/>
      <c r="D80" s="3"/>
      <c r="E80" s="3"/>
      <c r="F80" s="9"/>
      <c r="G80" s="3"/>
      <c r="H80" s="3"/>
      <c r="I80" s="3"/>
      <c r="J80" s="3"/>
      <c r="K80" s="9"/>
      <c r="L80" s="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</row>
    <row r="81" spans="1:33" ht="19.5" customHeight="1">
      <c r="A81" s="3"/>
      <c r="B81" s="3"/>
      <c r="C81" s="3"/>
      <c r="D81" s="3"/>
      <c r="E81" s="3"/>
      <c r="F81" s="9"/>
      <c r="G81" s="3"/>
      <c r="H81" s="3"/>
      <c r="I81" s="3"/>
      <c r="J81" s="3"/>
      <c r="K81" s="9"/>
      <c r="L81" s="5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</row>
    <row r="82" spans="1:33" ht="19.5" customHeight="1">
      <c r="A82" s="3"/>
      <c r="B82" s="3"/>
      <c r="C82" s="3"/>
      <c r="D82" s="3"/>
      <c r="E82" s="3"/>
      <c r="F82" s="9"/>
      <c r="G82" s="3"/>
      <c r="H82" s="3"/>
      <c r="I82" s="3"/>
      <c r="J82" s="3"/>
      <c r="K82" s="9"/>
      <c r="L82" s="5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</row>
    <row r="83" spans="1:33" ht="19.5" customHeight="1">
      <c r="A83" s="3"/>
      <c r="B83" s="3"/>
      <c r="C83" s="3"/>
      <c r="D83" s="3"/>
      <c r="E83" s="3"/>
      <c r="F83" s="9"/>
      <c r="G83" s="3"/>
      <c r="H83" s="3"/>
      <c r="I83" s="3"/>
      <c r="J83" s="3"/>
      <c r="K83" s="9"/>
      <c r="L83" s="5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</row>
    <row r="84" spans="1:33" ht="19.5" customHeight="1">
      <c r="A84" s="3"/>
      <c r="B84" s="3"/>
      <c r="C84" s="3"/>
      <c r="D84" s="3"/>
      <c r="E84" s="3"/>
      <c r="F84" s="9"/>
      <c r="G84" s="3"/>
      <c r="H84" s="3"/>
      <c r="I84" s="3"/>
      <c r="J84" s="3"/>
      <c r="K84" s="9"/>
      <c r="L84" s="5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</row>
    <row r="85" spans="1:33" ht="19.5" customHeight="1">
      <c r="A85" s="3"/>
      <c r="B85" s="3"/>
      <c r="C85" s="3"/>
      <c r="D85" s="3"/>
      <c r="E85" s="3"/>
      <c r="F85" s="9"/>
      <c r="G85" s="3"/>
      <c r="H85" s="3"/>
      <c r="I85" s="3"/>
      <c r="J85" s="3"/>
      <c r="K85" s="9"/>
      <c r="L85" s="5"/>
      <c r="M85" s="3"/>
      <c r="N85" s="3"/>
      <c r="O85" s="3"/>
      <c r="P85" s="3"/>
      <c r="Q85" s="3"/>
      <c r="R85" s="3"/>
      <c r="S85" s="3"/>
      <c r="T85" s="3"/>
      <c r="U85" s="3"/>
      <c r="V85" s="3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ht="19.5" customHeight="1">
      <c r="A86" s="3"/>
      <c r="B86" s="3"/>
      <c r="C86" s="3"/>
      <c r="D86" s="3"/>
      <c r="E86" s="3"/>
      <c r="F86" s="9"/>
      <c r="G86" s="3"/>
      <c r="H86" s="3"/>
      <c r="I86" s="3"/>
      <c r="J86" s="3"/>
      <c r="K86" s="9"/>
      <c r="L86" s="5"/>
      <c r="M86" s="3"/>
      <c r="N86" s="3"/>
      <c r="O86" s="3"/>
      <c r="P86" s="3"/>
      <c r="Q86" s="3"/>
      <c r="R86" s="3"/>
      <c r="S86" s="3"/>
      <c r="T86" s="3"/>
      <c r="U86" s="3"/>
      <c r="V86" s="3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</row>
    <row r="87" spans="1:33" ht="19.5" customHeight="1">
      <c r="A87" s="3"/>
      <c r="B87" s="3"/>
      <c r="C87" s="3"/>
      <c r="D87" s="3"/>
      <c r="E87" s="3"/>
      <c r="F87" s="9"/>
      <c r="G87" s="3"/>
      <c r="H87" s="3"/>
      <c r="I87" s="3"/>
      <c r="J87" s="3"/>
      <c r="K87" s="9"/>
      <c r="L87" s="5"/>
      <c r="M87" s="3"/>
      <c r="N87" s="3"/>
      <c r="O87" s="3"/>
      <c r="P87" s="3"/>
      <c r="Q87" s="3"/>
      <c r="R87" s="3"/>
      <c r="S87" s="3"/>
      <c r="T87" s="3"/>
      <c r="U87" s="3"/>
      <c r="V87" s="3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</row>
    <row r="88" spans="1:33" ht="19.5" customHeight="1">
      <c r="A88" s="3"/>
      <c r="B88" s="3"/>
      <c r="C88" s="3"/>
      <c r="D88" s="3"/>
      <c r="E88" s="3"/>
      <c r="F88" s="9"/>
      <c r="G88" s="3"/>
      <c r="H88" s="3"/>
      <c r="I88" s="3"/>
      <c r="J88" s="3"/>
      <c r="K88" s="9"/>
      <c r="L88" s="5"/>
      <c r="M88" s="3"/>
      <c r="N88" s="3"/>
      <c r="O88" s="3"/>
      <c r="P88" s="3"/>
      <c r="Q88" s="3"/>
      <c r="R88" s="3"/>
      <c r="S88" s="3"/>
      <c r="T88" s="3"/>
      <c r="U88" s="3"/>
      <c r="V88" s="3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</row>
    <row r="89" spans="1:33" ht="19.5" customHeight="1">
      <c r="A89" s="3"/>
      <c r="B89" s="3"/>
      <c r="C89" s="3"/>
      <c r="D89" s="3"/>
      <c r="E89" s="3"/>
      <c r="F89" s="9"/>
      <c r="G89" s="3"/>
      <c r="H89" s="3"/>
      <c r="I89" s="3"/>
      <c r="J89" s="3"/>
      <c r="K89" s="9"/>
      <c r="L89" s="5"/>
      <c r="M89" s="3"/>
      <c r="N89" s="3"/>
      <c r="O89" s="3"/>
      <c r="P89" s="3"/>
      <c r="Q89" s="3"/>
      <c r="R89" s="3"/>
      <c r="S89" s="3"/>
      <c r="T89" s="3"/>
      <c r="U89" s="3"/>
      <c r="V89" s="3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</row>
    <row r="90" spans="1:33" ht="19.5" customHeight="1">
      <c r="A90" s="3"/>
      <c r="B90" s="3"/>
      <c r="C90" s="3"/>
      <c r="D90" s="3"/>
      <c r="E90" s="3"/>
      <c r="F90" s="9"/>
      <c r="G90" s="3"/>
      <c r="H90" s="3"/>
      <c r="I90" s="3"/>
      <c r="J90" s="3"/>
      <c r="K90" s="9"/>
      <c r="L90" s="5"/>
      <c r="M90" s="3"/>
      <c r="N90" s="3"/>
      <c r="O90" s="3"/>
      <c r="P90" s="3"/>
      <c r="Q90" s="3"/>
      <c r="R90" s="3"/>
      <c r="S90" s="3"/>
      <c r="T90" s="3"/>
      <c r="U90" s="3"/>
      <c r="V90" s="3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</row>
    <row r="91" spans="1:33" ht="19.5" customHeight="1">
      <c r="A91" s="3"/>
      <c r="B91" s="3"/>
      <c r="C91" s="3"/>
      <c r="D91" s="3"/>
      <c r="E91" s="3"/>
      <c r="F91" s="9"/>
      <c r="G91" s="3"/>
      <c r="H91" s="3"/>
      <c r="I91" s="3"/>
      <c r="J91" s="3"/>
      <c r="K91" s="9"/>
      <c r="L91" s="5"/>
      <c r="M91" s="3"/>
      <c r="N91" s="3"/>
      <c r="O91" s="3"/>
      <c r="P91" s="3"/>
      <c r="Q91" s="3"/>
      <c r="R91" s="3"/>
      <c r="S91" s="3"/>
      <c r="T91" s="3"/>
      <c r="U91" s="3"/>
      <c r="V91" s="3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</row>
    <row r="92" spans="1:33" ht="19.5" customHeight="1">
      <c r="A92" s="3"/>
      <c r="B92" s="3"/>
      <c r="C92" s="3"/>
      <c r="D92" s="3"/>
      <c r="E92" s="3"/>
      <c r="F92" s="9"/>
      <c r="G92" s="3"/>
      <c r="H92" s="3"/>
      <c r="I92" s="3"/>
      <c r="J92" s="3"/>
      <c r="K92" s="9"/>
      <c r="L92" s="5"/>
      <c r="M92" s="3"/>
      <c r="N92" s="3"/>
      <c r="O92" s="3"/>
      <c r="P92" s="3"/>
      <c r="Q92" s="3"/>
      <c r="R92" s="3"/>
      <c r="S92" s="3"/>
      <c r="T92" s="3"/>
      <c r="U92" s="3"/>
      <c r="V92" s="3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</row>
    <row r="93" spans="1:33" ht="19.5" customHeight="1">
      <c r="A93" s="3"/>
      <c r="B93" s="3"/>
      <c r="C93" s="3"/>
      <c r="D93" s="3"/>
      <c r="E93" s="3"/>
      <c r="F93" s="9"/>
      <c r="G93" s="3"/>
      <c r="H93" s="3"/>
      <c r="I93" s="3"/>
      <c r="J93" s="3"/>
      <c r="K93" s="9"/>
      <c r="L93" s="5"/>
      <c r="M93" s="3"/>
      <c r="N93" s="3"/>
      <c r="O93" s="3"/>
      <c r="P93" s="3"/>
      <c r="Q93" s="3"/>
      <c r="R93" s="3"/>
      <c r="S93" s="3"/>
      <c r="T93" s="3"/>
      <c r="U93" s="3"/>
      <c r="V93" s="3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</row>
    <row r="94" spans="1:33" ht="19.5" customHeight="1">
      <c r="A94" s="3"/>
      <c r="B94" s="3"/>
      <c r="C94" s="3"/>
      <c r="D94" s="3"/>
      <c r="E94" s="3"/>
      <c r="F94" s="9"/>
      <c r="G94" s="3"/>
      <c r="H94" s="3"/>
      <c r="I94" s="3"/>
      <c r="J94" s="3"/>
      <c r="K94" s="9"/>
      <c r="L94" s="5"/>
      <c r="M94" s="3"/>
      <c r="N94" s="3"/>
      <c r="O94" s="3"/>
      <c r="P94" s="3"/>
      <c r="Q94" s="3"/>
      <c r="R94" s="3"/>
      <c r="S94" s="3"/>
      <c r="T94" s="3"/>
      <c r="U94" s="3"/>
      <c r="V94" s="3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</row>
    <row r="95" spans="1:33" ht="19.5" customHeight="1">
      <c r="A95" s="3"/>
      <c r="B95" s="3"/>
      <c r="C95" s="3"/>
      <c r="D95" s="3"/>
      <c r="E95" s="3"/>
      <c r="F95" s="9"/>
      <c r="G95" s="3"/>
      <c r="H95" s="3"/>
      <c r="I95" s="3"/>
      <c r="J95" s="3"/>
      <c r="K95" s="9"/>
      <c r="L95" s="5"/>
      <c r="M95" s="3"/>
      <c r="N95" s="3"/>
      <c r="O95" s="3"/>
      <c r="P95" s="3"/>
      <c r="Q95" s="3"/>
      <c r="R95" s="3"/>
      <c r="S95" s="3"/>
      <c r="T95" s="3"/>
      <c r="U95" s="3"/>
      <c r="V95" s="3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</row>
    <row r="96" spans="1:33" ht="19.5" customHeight="1">
      <c r="A96" s="3"/>
      <c r="B96" s="3"/>
      <c r="C96" s="3"/>
      <c r="D96" s="3"/>
      <c r="E96" s="3"/>
      <c r="F96" s="9"/>
      <c r="G96" s="3"/>
      <c r="H96" s="3"/>
      <c r="I96" s="3"/>
      <c r="J96" s="3"/>
      <c r="K96" s="9"/>
      <c r="L96" s="5"/>
      <c r="M96" s="3"/>
      <c r="N96" s="3"/>
      <c r="O96" s="3"/>
      <c r="P96" s="3"/>
      <c r="Q96" s="3"/>
      <c r="R96" s="3"/>
      <c r="S96" s="3"/>
      <c r="T96" s="3"/>
      <c r="U96" s="3"/>
      <c r="V96" s="3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</row>
    <row r="97" spans="1:33" ht="19.5" customHeight="1">
      <c r="A97" s="3"/>
      <c r="B97" s="3"/>
      <c r="C97" s="3"/>
      <c r="D97" s="3"/>
      <c r="E97" s="3"/>
      <c r="F97" s="9"/>
      <c r="G97" s="3"/>
      <c r="H97" s="3"/>
      <c r="I97" s="3"/>
      <c r="J97" s="3"/>
      <c r="K97" s="9"/>
      <c r="L97" s="5"/>
      <c r="M97" s="3"/>
      <c r="N97" s="3"/>
      <c r="O97" s="3"/>
      <c r="P97" s="3"/>
      <c r="Q97" s="3"/>
      <c r="R97" s="3"/>
      <c r="S97" s="3"/>
      <c r="T97" s="161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</row>
    <row r="98" spans="1:33" ht="19.5" customHeight="1">
      <c r="A98" s="3"/>
      <c r="B98" s="3"/>
      <c r="C98" s="3"/>
      <c r="D98" s="3"/>
      <c r="E98" s="3"/>
      <c r="F98" s="9"/>
      <c r="G98" s="3"/>
      <c r="H98" s="3"/>
      <c r="I98" s="3"/>
      <c r="J98" s="3"/>
      <c r="K98" s="9"/>
      <c r="L98" s="5"/>
      <c r="M98" s="3"/>
      <c r="N98" s="3"/>
      <c r="O98" s="3"/>
      <c r="P98" s="3"/>
      <c r="Q98" s="3"/>
      <c r="R98" s="3"/>
      <c r="S98" s="3"/>
      <c r="T98" s="161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</row>
    <row r="99" spans="1:33" ht="19.5" customHeight="1">
      <c r="A99" s="3"/>
      <c r="B99" s="3"/>
      <c r="C99" s="3"/>
      <c r="D99" s="3"/>
      <c r="E99" s="3"/>
      <c r="F99" s="9"/>
      <c r="G99" s="3"/>
      <c r="H99" s="3"/>
      <c r="I99" s="3"/>
      <c r="J99" s="3"/>
      <c r="K99" s="9"/>
      <c r="L99" s="5"/>
      <c r="M99" s="3"/>
      <c r="N99" s="3"/>
      <c r="O99" s="3"/>
      <c r="P99" s="3"/>
      <c r="Q99" s="3"/>
      <c r="R99" s="3"/>
      <c r="S99" s="3"/>
      <c r="T99" s="161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</row>
    <row r="100" spans="1:33" ht="19.5" customHeight="1">
      <c r="A100" s="3"/>
      <c r="B100" s="3"/>
      <c r="C100" s="3"/>
      <c r="D100" s="3"/>
      <c r="E100" s="3"/>
      <c r="F100" s="9"/>
      <c r="G100" s="3"/>
      <c r="H100" s="3"/>
      <c r="I100" s="3"/>
      <c r="J100" s="3"/>
      <c r="K100" s="9"/>
      <c r="L100" s="5"/>
      <c r="M100" s="3"/>
      <c r="N100" s="3"/>
      <c r="O100" s="3"/>
      <c r="P100" s="3"/>
      <c r="Q100" s="3"/>
      <c r="R100" s="3"/>
      <c r="S100" s="3"/>
      <c r="T100" s="161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</row>
    <row r="101" spans="1:33" ht="19.5" customHeight="1">
      <c r="A101" s="3"/>
      <c r="B101" s="3"/>
      <c r="C101" s="3"/>
      <c r="D101" s="3"/>
      <c r="E101" s="3"/>
      <c r="F101" s="9"/>
      <c r="G101" s="3"/>
      <c r="H101" s="3"/>
      <c r="I101" s="3"/>
      <c r="J101" s="3"/>
      <c r="K101" s="9"/>
      <c r="L101" s="5"/>
      <c r="M101" s="3"/>
      <c r="N101" s="3"/>
      <c r="O101" s="3"/>
      <c r="P101" s="3"/>
      <c r="Q101" s="3"/>
      <c r="R101" s="3"/>
      <c r="S101" s="3"/>
      <c r="T101" s="161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</row>
    <row r="102" spans="1:33" ht="19.5" customHeight="1">
      <c r="A102" s="3"/>
      <c r="B102" s="3"/>
      <c r="C102" s="3"/>
      <c r="D102" s="3"/>
      <c r="E102" s="3"/>
      <c r="F102" s="9"/>
      <c r="G102" s="3"/>
      <c r="H102" s="3"/>
      <c r="I102" s="3"/>
      <c r="J102" s="3"/>
      <c r="K102" s="9"/>
      <c r="L102" s="5"/>
      <c r="M102" s="3"/>
      <c r="N102" s="3"/>
      <c r="O102" s="3"/>
      <c r="P102" s="3"/>
      <c r="Q102" s="3"/>
      <c r="R102" s="3"/>
      <c r="S102" s="3"/>
      <c r="T102" s="161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</row>
    <row r="103" spans="1:33" ht="19.5" customHeight="1">
      <c r="A103" s="3"/>
      <c r="B103" s="3"/>
      <c r="C103" s="3"/>
      <c r="D103" s="3"/>
      <c r="E103" s="3"/>
      <c r="F103" s="9"/>
      <c r="G103" s="3"/>
      <c r="H103" s="3"/>
      <c r="I103" s="3"/>
      <c r="J103" s="3"/>
      <c r="K103" s="9"/>
      <c r="L103" s="5"/>
      <c r="M103" s="3"/>
      <c r="N103" s="3"/>
      <c r="O103" s="3"/>
      <c r="P103" s="3"/>
      <c r="Q103" s="3"/>
      <c r="R103" s="3"/>
      <c r="S103" s="3"/>
      <c r="T103" s="161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</row>
    <row r="104" spans="1:33" ht="19.5" customHeight="1">
      <c r="A104" s="3"/>
      <c r="B104" s="3"/>
      <c r="C104" s="3"/>
      <c r="D104" s="3"/>
      <c r="E104" s="3"/>
      <c r="F104" s="9"/>
      <c r="G104" s="3"/>
      <c r="H104" s="3"/>
      <c r="I104" s="3"/>
      <c r="J104" s="3"/>
      <c r="K104" s="9"/>
      <c r="L104" s="5"/>
      <c r="M104" s="3"/>
      <c r="N104" s="3"/>
      <c r="O104" s="3"/>
      <c r="P104" s="3"/>
      <c r="Q104" s="3"/>
      <c r="R104" s="3"/>
      <c r="S104" s="3"/>
      <c r="T104" s="161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</row>
    <row r="105" spans="1:33" ht="19.5" customHeight="1">
      <c r="A105" s="3"/>
      <c r="B105" s="3"/>
      <c r="C105" s="3"/>
      <c r="D105" s="3"/>
      <c r="E105" s="3"/>
      <c r="F105" s="9"/>
      <c r="G105" s="3"/>
      <c r="H105" s="3"/>
      <c r="I105" s="3"/>
      <c r="J105" s="3"/>
      <c r="K105" s="9"/>
      <c r="L105" s="5"/>
      <c r="M105" s="3"/>
      <c r="N105" s="3"/>
      <c r="O105" s="3"/>
      <c r="P105" s="3"/>
      <c r="Q105" s="3"/>
      <c r="R105" s="3"/>
      <c r="S105" s="3"/>
      <c r="T105" s="161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ht="19.5" customHeight="1">
      <c r="A106" s="3"/>
      <c r="B106" s="3"/>
      <c r="C106" s="3"/>
      <c r="D106" s="3"/>
      <c r="E106" s="3"/>
      <c r="F106" s="9"/>
      <c r="G106" s="3"/>
      <c r="H106" s="3"/>
      <c r="I106" s="3"/>
      <c r="J106" s="3"/>
      <c r="K106" s="9"/>
      <c r="L106" s="5"/>
      <c r="M106" s="3"/>
      <c r="N106" s="3"/>
      <c r="O106" s="3"/>
      <c r="P106" s="3"/>
      <c r="Q106" s="3"/>
      <c r="R106" s="3"/>
      <c r="S106" s="3"/>
      <c r="T106" s="161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ht="19.5" customHeight="1">
      <c r="A107" s="3"/>
      <c r="B107" s="3"/>
      <c r="C107" s="3"/>
      <c r="D107" s="3"/>
      <c r="E107" s="3"/>
      <c r="F107" s="9"/>
      <c r="G107" s="3"/>
      <c r="H107" s="3"/>
      <c r="I107" s="3"/>
      <c r="J107" s="3"/>
      <c r="K107" s="9"/>
      <c r="L107" s="5"/>
      <c r="M107" s="3"/>
      <c r="N107" s="3"/>
      <c r="O107" s="3"/>
      <c r="P107" s="3"/>
      <c r="Q107" s="3"/>
      <c r="R107" s="3"/>
      <c r="S107" s="3"/>
      <c r="T107" s="161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ht="19.5" customHeight="1">
      <c r="A108" s="3"/>
      <c r="B108" s="3"/>
      <c r="C108" s="3"/>
      <c r="D108" s="3"/>
      <c r="E108" s="3"/>
      <c r="F108" s="9"/>
      <c r="G108" s="3"/>
      <c r="H108" s="3"/>
      <c r="I108" s="3"/>
      <c r="J108" s="3"/>
      <c r="K108" s="9"/>
      <c r="L108" s="5"/>
      <c r="M108" s="3"/>
      <c r="N108" s="3"/>
      <c r="O108" s="3"/>
      <c r="P108" s="3"/>
      <c r="Q108" s="3"/>
      <c r="R108" s="3"/>
      <c r="S108" s="3"/>
      <c r="T108" s="161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ht="19.5" customHeight="1">
      <c r="A109" s="3"/>
      <c r="B109" s="3"/>
      <c r="C109" s="3"/>
      <c r="D109" s="3"/>
      <c r="E109" s="3"/>
      <c r="F109" s="9"/>
      <c r="G109" s="3"/>
      <c r="H109" s="3"/>
      <c r="I109" s="3"/>
      <c r="J109" s="3"/>
      <c r="K109" s="9"/>
      <c r="L109" s="5"/>
      <c r="M109" s="3"/>
      <c r="N109" s="3"/>
      <c r="O109" s="3"/>
      <c r="P109" s="3"/>
      <c r="Q109" s="3"/>
      <c r="R109" s="3"/>
      <c r="S109" s="3"/>
      <c r="T109" s="161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ht="19.5" customHeight="1">
      <c r="A110" s="3"/>
      <c r="B110" s="3"/>
      <c r="C110" s="3"/>
      <c r="D110" s="3"/>
      <c r="E110" s="3"/>
      <c r="F110" s="9"/>
      <c r="G110" s="3"/>
      <c r="H110" s="3"/>
      <c r="I110" s="3"/>
      <c r="J110" s="3"/>
      <c r="K110" s="9"/>
      <c r="L110" s="5"/>
      <c r="M110" s="3"/>
      <c r="N110" s="3"/>
      <c r="O110" s="3"/>
      <c r="P110" s="3"/>
      <c r="Q110" s="3"/>
      <c r="R110" s="3"/>
      <c r="S110" s="3"/>
      <c r="T110" s="161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ht="19.5" customHeight="1">
      <c r="A111" s="3"/>
      <c r="B111" s="3"/>
      <c r="C111" s="3"/>
      <c r="D111" s="3"/>
      <c r="E111" s="3"/>
      <c r="F111" s="9"/>
      <c r="G111" s="3"/>
      <c r="H111" s="3"/>
      <c r="I111" s="3"/>
      <c r="J111" s="3"/>
      <c r="K111" s="9"/>
      <c r="L111" s="5"/>
      <c r="M111" s="3"/>
      <c r="N111" s="3"/>
      <c r="O111" s="3"/>
      <c r="P111" s="3"/>
      <c r="Q111" s="3"/>
      <c r="R111" s="3"/>
      <c r="S111" s="3"/>
      <c r="T111" s="161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ht="19.5" customHeight="1">
      <c r="A112" s="3"/>
      <c r="B112" s="3"/>
      <c r="C112" s="3"/>
      <c r="D112" s="3"/>
      <c r="E112" s="3"/>
      <c r="F112" s="9"/>
      <c r="G112" s="3"/>
      <c r="H112" s="3"/>
      <c r="I112" s="3"/>
      <c r="J112" s="3"/>
      <c r="K112" s="9"/>
      <c r="L112" s="5"/>
      <c r="M112" s="3"/>
      <c r="N112" s="3"/>
      <c r="O112" s="3"/>
      <c r="P112" s="3"/>
      <c r="Q112" s="3"/>
      <c r="R112" s="3"/>
      <c r="S112" s="3"/>
      <c r="T112" s="161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ht="19.5" customHeight="1">
      <c r="A113" s="3"/>
      <c r="B113" s="3"/>
      <c r="C113" s="3"/>
      <c r="D113" s="3"/>
      <c r="E113" s="3"/>
      <c r="F113" s="9"/>
      <c r="G113" s="3"/>
      <c r="H113" s="3"/>
      <c r="I113" s="3"/>
      <c r="J113" s="3"/>
      <c r="K113" s="9"/>
      <c r="L113" s="5"/>
      <c r="M113" s="3"/>
      <c r="N113" s="3"/>
      <c r="O113" s="3"/>
      <c r="P113" s="3"/>
      <c r="Q113" s="3"/>
      <c r="R113" s="3"/>
      <c r="S113" s="3"/>
      <c r="T113" s="161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ht="19.5" customHeight="1">
      <c r="A114" s="3"/>
      <c r="B114" s="3"/>
      <c r="C114" s="3"/>
      <c r="D114" s="3"/>
      <c r="E114" s="3"/>
      <c r="F114" s="9"/>
      <c r="G114" s="3"/>
      <c r="H114" s="3"/>
      <c r="I114" s="3"/>
      <c r="J114" s="3"/>
      <c r="K114" s="9"/>
      <c r="L114" s="5"/>
      <c r="M114" s="3"/>
      <c r="N114" s="3"/>
      <c r="O114" s="3"/>
      <c r="P114" s="3"/>
      <c r="Q114" s="3"/>
      <c r="R114" s="3"/>
      <c r="S114" s="3"/>
      <c r="T114" s="161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ht="19.5" customHeight="1">
      <c r="A115" s="3"/>
      <c r="B115" s="3"/>
      <c r="C115" s="3"/>
      <c r="D115" s="3"/>
      <c r="E115" s="3"/>
      <c r="F115" s="9"/>
      <c r="G115" s="3"/>
      <c r="H115" s="3"/>
      <c r="I115" s="3"/>
      <c r="J115" s="3"/>
      <c r="K115" s="9"/>
      <c r="L115" s="5"/>
      <c r="M115" s="3"/>
      <c r="N115" s="3"/>
      <c r="O115" s="3"/>
      <c r="P115" s="3"/>
      <c r="Q115" s="3"/>
      <c r="R115" s="3"/>
      <c r="S115" s="3"/>
      <c r="T115" s="161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</row>
    <row r="116" spans="1:33" ht="19.5" customHeight="1">
      <c r="A116" s="3"/>
      <c r="B116" s="3"/>
      <c r="C116" s="3"/>
      <c r="D116" s="3"/>
      <c r="E116" s="3"/>
      <c r="F116" s="9"/>
      <c r="G116" s="3"/>
      <c r="H116" s="3"/>
      <c r="I116" s="3"/>
      <c r="J116" s="3"/>
      <c r="K116" s="9"/>
      <c r="L116" s="5"/>
      <c r="M116" s="3"/>
      <c r="N116" s="3"/>
      <c r="O116" s="3"/>
      <c r="P116" s="3"/>
      <c r="Q116" s="3"/>
      <c r="R116" s="3"/>
      <c r="S116" s="3"/>
      <c r="T116" s="161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ht="19.5" customHeight="1">
      <c r="A117" s="3"/>
      <c r="B117" s="3"/>
      <c r="C117" s="3"/>
      <c r="D117" s="3"/>
      <c r="E117" s="3"/>
      <c r="F117" s="9"/>
      <c r="G117" s="3"/>
      <c r="H117" s="3"/>
      <c r="I117" s="3"/>
      <c r="J117" s="3"/>
      <c r="K117" s="9"/>
      <c r="L117" s="5"/>
      <c r="M117" s="3"/>
      <c r="N117" s="3"/>
      <c r="O117" s="3"/>
      <c r="P117" s="3"/>
      <c r="Q117" s="3"/>
      <c r="R117" s="3"/>
      <c r="S117" s="3"/>
      <c r="T117" s="161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ht="19.5" customHeight="1">
      <c r="A118" s="3"/>
      <c r="B118" s="3"/>
      <c r="C118" s="3"/>
      <c r="D118" s="3"/>
      <c r="E118" s="3"/>
      <c r="F118" s="9"/>
      <c r="G118" s="3"/>
      <c r="H118" s="3"/>
      <c r="I118" s="3"/>
      <c r="J118" s="3"/>
      <c r="K118" s="9"/>
      <c r="L118" s="5"/>
      <c r="M118" s="3"/>
      <c r="N118" s="3"/>
      <c r="O118" s="3"/>
      <c r="P118" s="3"/>
      <c r="Q118" s="3"/>
      <c r="R118" s="3"/>
      <c r="S118" s="3"/>
      <c r="T118" s="161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ht="19.5" customHeight="1">
      <c r="A119" s="3"/>
      <c r="B119" s="3"/>
      <c r="C119" s="3"/>
      <c r="D119" s="3"/>
      <c r="E119" s="3"/>
      <c r="F119" s="9"/>
      <c r="G119" s="3"/>
      <c r="H119" s="3"/>
      <c r="I119" s="3"/>
      <c r="J119" s="3"/>
      <c r="K119" s="9"/>
      <c r="L119" s="5"/>
      <c r="M119" s="3"/>
      <c r="N119" s="3"/>
      <c r="O119" s="3"/>
      <c r="P119" s="3"/>
      <c r="Q119" s="3"/>
      <c r="R119" s="3"/>
      <c r="S119" s="3"/>
      <c r="T119" s="161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ht="19.5" customHeight="1">
      <c r="A120" s="3"/>
      <c r="B120" s="3"/>
      <c r="C120" s="3"/>
      <c r="D120" s="3"/>
      <c r="E120" s="3"/>
      <c r="F120" s="9"/>
      <c r="G120" s="3"/>
      <c r="H120" s="3"/>
      <c r="I120" s="3"/>
      <c r="J120" s="3"/>
      <c r="K120" s="9"/>
      <c r="L120" s="5"/>
      <c r="M120" s="3"/>
      <c r="N120" s="3"/>
      <c r="O120" s="3"/>
      <c r="P120" s="3"/>
      <c r="Q120" s="3"/>
      <c r="R120" s="3"/>
      <c r="S120" s="3"/>
      <c r="T120" s="161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ht="19.5" customHeight="1">
      <c r="A121" s="3"/>
      <c r="B121" s="3"/>
      <c r="C121" s="3"/>
      <c r="D121" s="3"/>
      <c r="E121" s="3"/>
      <c r="F121" s="9"/>
      <c r="G121" s="3"/>
      <c r="H121" s="3"/>
      <c r="I121" s="3"/>
      <c r="J121" s="3"/>
      <c r="K121" s="9"/>
      <c r="L121" s="5"/>
      <c r="M121" s="3"/>
      <c r="N121" s="3"/>
      <c r="O121" s="3"/>
      <c r="P121" s="3"/>
      <c r="Q121" s="3"/>
      <c r="R121" s="3"/>
      <c r="S121" s="3"/>
      <c r="T121" s="161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  <row r="122" spans="1:33" ht="19.5" customHeight="1">
      <c r="A122" s="3"/>
      <c r="B122" s="3"/>
      <c r="C122" s="3"/>
      <c r="D122" s="3"/>
      <c r="E122" s="3"/>
      <c r="F122" s="9"/>
      <c r="G122" s="3"/>
      <c r="H122" s="3"/>
      <c r="I122" s="3"/>
      <c r="J122" s="3"/>
      <c r="K122" s="9"/>
      <c r="L122" s="5"/>
      <c r="M122" s="3"/>
      <c r="N122" s="3"/>
      <c r="O122" s="3"/>
      <c r="P122" s="3"/>
      <c r="Q122" s="3"/>
      <c r="R122" s="3"/>
      <c r="S122" s="3"/>
      <c r="T122" s="161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</row>
    <row r="123" spans="1:33" ht="19.5" customHeight="1">
      <c r="A123" s="3"/>
      <c r="B123" s="3"/>
      <c r="C123" s="3"/>
      <c r="D123" s="3"/>
      <c r="E123" s="3"/>
      <c r="F123" s="9"/>
      <c r="G123" s="3"/>
      <c r="H123" s="3"/>
      <c r="I123" s="3"/>
      <c r="J123" s="3"/>
      <c r="K123" s="9"/>
      <c r="L123" s="5"/>
      <c r="M123" s="3"/>
      <c r="N123" s="3"/>
      <c r="O123" s="3"/>
      <c r="P123" s="3"/>
      <c r="Q123" s="3"/>
      <c r="R123" s="3"/>
      <c r="S123" s="3"/>
      <c r="T123" s="161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</row>
    <row r="124" spans="1:33" ht="19.5" customHeight="1">
      <c r="A124" s="3"/>
      <c r="B124" s="3"/>
      <c r="C124" s="3"/>
      <c r="D124" s="3"/>
      <c r="E124" s="3"/>
      <c r="F124" s="9"/>
      <c r="G124" s="3"/>
      <c r="H124" s="3"/>
      <c r="I124" s="3"/>
      <c r="J124" s="3"/>
      <c r="K124" s="9"/>
      <c r="L124" s="5"/>
      <c r="M124" s="3"/>
      <c r="N124" s="3"/>
      <c r="O124" s="3"/>
      <c r="P124" s="3"/>
      <c r="Q124" s="3"/>
      <c r="R124" s="3"/>
      <c r="S124" s="3"/>
      <c r="T124" s="161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</row>
    <row r="125" spans="1:33" ht="19.5" customHeight="1">
      <c r="A125" s="3"/>
      <c r="B125" s="3"/>
      <c r="C125" s="3"/>
      <c r="D125" s="3"/>
      <c r="E125" s="3"/>
      <c r="F125" s="9"/>
      <c r="G125" s="3"/>
      <c r="H125" s="3"/>
      <c r="I125" s="3"/>
      <c r="J125" s="3"/>
      <c r="K125" s="9"/>
      <c r="L125" s="5"/>
      <c r="M125" s="3"/>
      <c r="N125" s="3"/>
      <c r="O125" s="3"/>
      <c r="P125" s="3"/>
      <c r="Q125" s="3"/>
      <c r="R125" s="3"/>
      <c r="S125" s="3"/>
      <c r="T125" s="161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</row>
    <row r="126" spans="1:33" ht="19.5" customHeight="1">
      <c r="A126" s="3"/>
      <c r="B126" s="3"/>
      <c r="C126" s="3"/>
      <c r="D126" s="3"/>
      <c r="E126" s="3"/>
      <c r="F126" s="9"/>
      <c r="G126" s="3"/>
      <c r="H126" s="3"/>
      <c r="I126" s="3"/>
      <c r="J126" s="3"/>
      <c r="K126" s="9"/>
      <c r="L126" s="5"/>
      <c r="M126" s="3"/>
      <c r="N126" s="3"/>
      <c r="O126" s="3"/>
      <c r="P126" s="3"/>
      <c r="Q126" s="3"/>
      <c r="R126" s="3"/>
      <c r="S126" s="3"/>
      <c r="T126" s="161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</row>
    <row r="127" spans="1:33" ht="19.5" customHeight="1">
      <c r="A127" s="3"/>
      <c r="B127" s="3"/>
      <c r="C127" s="3"/>
      <c r="D127" s="3"/>
      <c r="E127" s="3"/>
      <c r="F127" s="9"/>
      <c r="G127" s="3"/>
      <c r="H127" s="3"/>
      <c r="I127" s="3"/>
      <c r="J127" s="3"/>
      <c r="K127" s="9"/>
      <c r="L127" s="5"/>
      <c r="M127" s="3"/>
      <c r="N127" s="3"/>
      <c r="O127" s="3"/>
      <c r="P127" s="3"/>
      <c r="Q127" s="3"/>
      <c r="R127" s="3"/>
      <c r="S127" s="3"/>
      <c r="T127" s="161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</row>
    <row r="128" spans="1:33" ht="19.5" customHeight="1">
      <c r="A128" s="3"/>
      <c r="B128" s="3"/>
      <c r="C128" s="3"/>
      <c r="D128" s="3"/>
      <c r="E128" s="3"/>
      <c r="F128" s="9"/>
      <c r="G128" s="3"/>
      <c r="H128" s="3"/>
      <c r="I128" s="3"/>
      <c r="J128" s="3"/>
      <c r="K128" s="9"/>
      <c r="L128" s="5"/>
      <c r="M128" s="3"/>
      <c r="N128" s="3"/>
      <c r="O128" s="3"/>
      <c r="P128" s="3"/>
      <c r="Q128" s="3"/>
      <c r="R128" s="3"/>
      <c r="S128" s="3"/>
      <c r="T128" s="161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</row>
    <row r="129" spans="1:33" ht="19.5" customHeight="1">
      <c r="A129" s="3"/>
      <c r="B129" s="3"/>
      <c r="C129" s="3"/>
      <c r="D129" s="3"/>
      <c r="E129" s="3"/>
      <c r="F129" s="9"/>
      <c r="G129" s="3"/>
      <c r="H129" s="3"/>
      <c r="I129" s="3"/>
      <c r="J129" s="3"/>
      <c r="K129" s="9"/>
      <c r="L129" s="5"/>
      <c r="M129" s="3"/>
      <c r="N129" s="3"/>
      <c r="O129" s="3"/>
      <c r="P129" s="3"/>
      <c r="Q129" s="3"/>
      <c r="R129" s="3"/>
      <c r="S129" s="3"/>
      <c r="T129" s="161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</row>
    <row r="130" spans="1:33" ht="19.5" customHeight="1">
      <c r="A130" s="3"/>
      <c r="B130" s="3"/>
      <c r="C130" s="3"/>
      <c r="D130" s="3"/>
      <c r="E130" s="3"/>
      <c r="F130" s="9"/>
      <c r="G130" s="3"/>
      <c r="H130" s="3"/>
      <c r="I130" s="3"/>
      <c r="J130" s="3"/>
      <c r="K130" s="9"/>
      <c r="L130" s="5"/>
      <c r="M130" s="3"/>
      <c r="N130" s="3"/>
      <c r="O130" s="3"/>
      <c r="P130" s="3"/>
      <c r="Q130" s="3"/>
      <c r="R130" s="3"/>
      <c r="S130" s="3"/>
      <c r="T130" s="161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</row>
    <row r="131" spans="1:33" ht="19.5" customHeight="1">
      <c r="A131" s="3"/>
      <c r="B131" s="3"/>
      <c r="C131" s="3"/>
      <c r="D131" s="3"/>
      <c r="E131" s="3"/>
      <c r="F131" s="9"/>
      <c r="G131" s="3"/>
      <c r="H131" s="3"/>
      <c r="I131" s="3"/>
      <c r="J131" s="3"/>
      <c r="K131" s="9"/>
      <c r="L131" s="5"/>
      <c r="M131" s="3"/>
      <c r="N131" s="3"/>
      <c r="O131" s="3"/>
      <c r="P131" s="3"/>
      <c r="Q131" s="3"/>
      <c r="R131" s="3"/>
      <c r="S131" s="3"/>
      <c r="T131" s="161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</row>
    <row r="132" spans="1:33" ht="19.5" customHeight="1">
      <c r="A132" s="3"/>
      <c r="B132" s="3"/>
      <c r="C132" s="3"/>
      <c r="D132" s="3"/>
      <c r="E132" s="3"/>
      <c r="F132" s="9"/>
      <c r="G132" s="3"/>
      <c r="H132" s="3"/>
      <c r="I132" s="3"/>
      <c r="J132" s="3"/>
      <c r="K132" s="9"/>
      <c r="L132" s="5"/>
      <c r="M132" s="3"/>
      <c r="N132" s="3"/>
      <c r="O132" s="3"/>
      <c r="P132" s="3"/>
      <c r="Q132" s="3"/>
      <c r="R132" s="3"/>
      <c r="S132" s="3"/>
      <c r="T132" s="161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</row>
    <row r="133" spans="1:33" ht="19.5" customHeight="1">
      <c r="A133" s="3"/>
      <c r="B133" s="3"/>
      <c r="C133" s="3"/>
      <c r="D133" s="3"/>
      <c r="E133" s="3"/>
      <c r="F133" s="9"/>
      <c r="G133" s="3"/>
      <c r="H133" s="3"/>
      <c r="I133" s="3"/>
      <c r="J133" s="3"/>
      <c r="K133" s="9"/>
      <c r="L133" s="5"/>
      <c r="M133" s="3"/>
      <c r="N133" s="3"/>
      <c r="O133" s="3"/>
      <c r="P133" s="3"/>
      <c r="Q133" s="3"/>
      <c r="R133" s="3"/>
      <c r="S133" s="3"/>
      <c r="T133" s="161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</row>
    <row r="134" spans="1:33" ht="19.5" customHeight="1">
      <c r="A134" s="3"/>
      <c r="B134" s="3"/>
      <c r="C134" s="3"/>
      <c r="D134" s="3"/>
      <c r="E134" s="3"/>
      <c r="F134" s="9"/>
      <c r="G134" s="3"/>
      <c r="H134" s="3"/>
      <c r="I134" s="3"/>
      <c r="J134" s="3"/>
      <c r="K134" s="9"/>
      <c r="L134" s="5"/>
      <c r="M134" s="3"/>
      <c r="N134" s="3"/>
      <c r="O134" s="3"/>
      <c r="P134" s="3"/>
      <c r="Q134" s="3"/>
      <c r="R134" s="3"/>
      <c r="S134" s="3"/>
      <c r="T134" s="161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</row>
    <row r="135" spans="1:33" ht="19.5" customHeight="1">
      <c r="A135" s="3"/>
      <c r="B135" s="3"/>
      <c r="C135" s="3"/>
      <c r="D135" s="3"/>
      <c r="E135" s="3"/>
      <c r="F135" s="9"/>
      <c r="G135" s="3"/>
      <c r="H135" s="3"/>
      <c r="I135" s="3"/>
      <c r="J135" s="3"/>
      <c r="K135" s="9"/>
      <c r="L135" s="5"/>
      <c r="M135" s="3"/>
      <c r="N135" s="3"/>
      <c r="O135" s="3"/>
      <c r="P135" s="3"/>
      <c r="Q135" s="3"/>
      <c r="R135" s="3"/>
      <c r="S135" s="3"/>
      <c r="T135" s="161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</row>
    <row r="136" spans="1:33" ht="19.5" customHeight="1">
      <c r="A136" s="3"/>
      <c r="B136" s="3"/>
      <c r="C136" s="3"/>
      <c r="D136" s="3"/>
      <c r="E136" s="3"/>
      <c r="F136" s="9"/>
      <c r="G136" s="3"/>
      <c r="H136" s="3"/>
      <c r="I136" s="3"/>
      <c r="J136" s="3"/>
      <c r="K136" s="9"/>
      <c r="L136" s="5"/>
      <c r="M136" s="3"/>
      <c r="N136" s="3"/>
      <c r="O136" s="3"/>
      <c r="P136" s="3"/>
      <c r="Q136" s="3"/>
      <c r="R136" s="3"/>
      <c r="S136" s="3"/>
      <c r="T136" s="161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</row>
    <row r="137" spans="1:33" ht="19.5" customHeight="1">
      <c r="A137" s="3"/>
      <c r="B137" s="3"/>
      <c r="C137" s="3"/>
      <c r="D137" s="3"/>
      <c r="E137" s="3"/>
      <c r="F137" s="9"/>
      <c r="G137" s="3"/>
      <c r="H137" s="3"/>
      <c r="I137" s="3"/>
      <c r="J137" s="3"/>
      <c r="K137" s="9"/>
      <c r="L137" s="5"/>
      <c r="M137" s="3"/>
      <c r="N137" s="3"/>
      <c r="O137" s="3"/>
      <c r="P137" s="3"/>
      <c r="Q137" s="3"/>
      <c r="R137" s="3"/>
      <c r="S137" s="3"/>
      <c r="T137" s="161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</row>
    <row r="138" spans="1:33" ht="19.5" customHeight="1">
      <c r="A138" s="3"/>
      <c r="B138" s="3"/>
      <c r="C138" s="3"/>
      <c r="D138" s="3"/>
      <c r="E138" s="3"/>
      <c r="F138" s="9"/>
      <c r="G138" s="3"/>
      <c r="H138" s="3"/>
      <c r="I138" s="3"/>
      <c r="J138" s="3"/>
      <c r="K138" s="9"/>
      <c r="L138" s="5"/>
      <c r="M138" s="3"/>
      <c r="N138" s="3"/>
      <c r="O138" s="3"/>
      <c r="P138" s="3"/>
      <c r="Q138" s="3"/>
      <c r="R138" s="3"/>
      <c r="S138" s="3"/>
      <c r="T138" s="161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</row>
    <row r="139" spans="1:33" ht="19.5" customHeight="1">
      <c r="A139" s="3"/>
      <c r="B139" s="3"/>
      <c r="C139" s="3"/>
      <c r="D139" s="3"/>
      <c r="E139" s="3"/>
      <c r="F139" s="9"/>
      <c r="G139" s="3"/>
      <c r="H139" s="3"/>
      <c r="I139" s="3"/>
      <c r="J139" s="3"/>
      <c r="K139" s="9"/>
      <c r="L139" s="5"/>
      <c r="M139" s="3"/>
      <c r="N139" s="3"/>
      <c r="O139" s="3"/>
      <c r="P139" s="3"/>
      <c r="Q139" s="3"/>
      <c r="R139" s="3"/>
      <c r="S139" s="3"/>
      <c r="T139" s="161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</row>
    <row r="140" spans="1:33" ht="19.5" customHeight="1">
      <c r="A140" s="3"/>
      <c r="B140" s="3"/>
      <c r="C140" s="3"/>
      <c r="D140" s="3"/>
      <c r="E140" s="3"/>
      <c r="F140" s="9"/>
      <c r="G140" s="3"/>
      <c r="H140" s="3"/>
      <c r="I140" s="3"/>
      <c r="J140" s="3"/>
      <c r="K140" s="9"/>
      <c r="L140" s="5"/>
      <c r="M140" s="3"/>
      <c r="N140" s="3"/>
      <c r="O140" s="3"/>
      <c r="P140" s="3"/>
      <c r="Q140" s="3"/>
      <c r="R140" s="3"/>
      <c r="S140" s="3"/>
      <c r="T140" s="161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</row>
    <row r="141" spans="1:33" ht="19.5" customHeight="1">
      <c r="A141" s="3"/>
      <c r="B141" s="3"/>
      <c r="C141" s="3"/>
      <c r="D141" s="3"/>
      <c r="E141" s="3"/>
      <c r="F141" s="9"/>
      <c r="G141" s="3"/>
      <c r="H141" s="3"/>
      <c r="I141" s="3"/>
      <c r="J141" s="3"/>
      <c r="K141" s="9"/>
      <c r="L141" s="5"/>
      <c r="M141" s="3"/>
      <c r="N141" s="3"/>
      <c r="O141" s="3"/>
      <c r="P141" s="3"/>
      <c r="Q141" s="3"/>
      <c r="R141" s="3"/>
      <c r="S141" s="3"/>
      <c r="T141" s="161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</row>
    <row r="142" spans="1:33" ht="19.5" customHeight="1">
      <c r="A142" s="3"/>
      <c r="B142" s="3"/>
      <c r="C142" s="3"/>
      <c r="D142" s="3"/>
      <c r="E142" s="3"/>
      <c r="F142" s="9"/>
      <c r="G142" s="3"/>
      <c r="H142" s="3"/>
      <c r="I142" s="3"/>
      <c r="J142" s="3"/>
      <c r="K142" s="9"/>
      <c r="L142" s="5"/>
      <c r="M142" s="3"/>
      <c r="N142" s="3"/>
      <c r="O142" s="3"/>
      <c r="P142" s="3"/>
      <c r="Q142" s="3"/>
      <c r="R142" s="3"/>
      <c r="S142" s="3"/>
      <c r="T142" s="161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</row>
    <row r="143" spans="1:33" ht="19.5" customHeight="1">
      <c r="A143" s="3"/>
      <c r="B143" s="3"/>
      <c r="C143" s="3"/>
      <c r="D143" s="3"/>
      <c r="E143" s="3"/>
      <c r="F143" s="9"/>
      <c r="G143" s="3"/>
      <c r="H143" s="3"/>
      <c r="I143" s="3"/>
      <c r="J143" s="3"/>
      <c r="K143" s="9"/>
      <c r="L143" s="5"/>
      <c r="M143" s="3"/>
      <c r="N143" s="3"/>
      <c r="O143" s="3"/>
      <c r="P143" s="3"/>
      <c r="Q143" s="3"/>
      <c r="R143" s="3"/>
      <c r="S143" s="3"/>
      <c r="T143" s="161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</row>
    <row r="144" spans="1:33" ht="19.5" customHeight="1">
      <c r="A144" s="3"/>
      <c r="B144" s="3"/>
      <c r="C144" s="3"/>
      <c r="D144" s="3"/>
      <c r="E144" s="3"/>
      <c r="F144" s="9"/>
      <c r="G144" s="3"/>
      <c r="H144" s="3"/>
      <c r="I144" s="3"/>
      <c r="J144" s="3"/>
      <c r="K144" s="9"/>
      <c r="L144" s="5"/>
      <c r="M144" s="3"/>
      <c r="N144" s="3"/>
      <c r="O144" s="3"/>
      <c r="P144" s="3"/>
      <c r="Q144" s="3"/>
      <c r="R144" s="3"/>
      <c r="S144" s="3"/>
      <c r="T144" s="161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</row>
    <row r="145" spans="1:33" ht="19.5" customHeight="1">
      <c r="A145" s="3"/>
      <c r="B145" s="3"/>
      <c r="C145" s="3"/>
      <c r="D145" s="3"/>
      <c r="E145" s="3"/>
      <c r="F145" s="9"/>
      <c r="G145" s="3"/>
      <c r="H145" s="3"/>
      <c r="I145" s="3"/>
      <c r="J145" s="3"/>
      <c r="K145" s="9"/>
      <c r="L145" s="5"/>
      <c r="M145" s="3"/>
      <c r="N145" s="3"/>
      <c r="O145" s="3"/>
      <c r="P145" s="3"/>
      <c r="Q145" s="3"/>
      <c r="R145" s="3"/>
      <c r="S145" s="3"/>
      <c r="T145" s="161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</row>
    <row r="146" spans="1:33" ht="19.5" customHeight="1">
      <c r="A146" s="3"/>
      <c r="B146" s="3"/>
      <c r="C146" s="3"/>
      <c r="D146" s="3"/>
      <c r="E146" s="3"/>
      <c r="F146" s="9"/>
      <c r="G146" s="3"/>
      <c r="H146" s="3"/>
      <c r="I146" s="3"/>
      <c r="J146" s="3"/>
      <c r="K146" s="9"/>
      <c r="L146" s="5"/>
      <c r="M146" s="3"/>
      <c r="N146" s="3"/>
      <c r="O146" s="3"/>
      <c r="P146" s="3"/>
      <c r="Q146" s="3"/>
      <c r="R146" s="3"/>
      <c r="S146" s="3"/>
      <c r="T146" s="161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</row>
    <row r="147" spans="1:33" ht="19.5" customHeight="1">
      <c r="A147" s="3"/>
      <c r="B147" s="3"/>
      <c r="C147" s="3"/>
      <c r="D147" s="3"/>
      <c r="E147" s="3"/>
      <c r="F147" s="9"/>
      <c r="G147" s="3"/>
      <c r="H147" s="3"/>
      <c r="I147" s="3"/>
      <c r="J147" s="3"/>
      <c r="K147" s="9"/>
      <c r="L147" s="5"/>
      <c r="M147" s="3"/>
      <c r="N147" s="3"/>
      <c r="O147" s="3"/>
      <c r="P147" s="3"/>
      <c r="Q147" s="3"/>
      <c r="R147" s="3"/>
      <c r="S147" s="3"/>
      <c r="T147" s="161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</row>
    <row r="148" spans="1:33" ht="19.5" customHeight="1">
      <c r="A148" s="3"/>
      <c r="B148" s="3"/>
      <c r="C148" s="3"/>
      <c r="D148" s="3"/>
      <c r="E148" s="3"/>
      <c r="F148" s="9"/>
      <c r="G148" s="3"/>
      <c r="H148" s="3"/>
      <c r="I148" s="3"/>
      <c r="J148" s="3"/>
      <c r="K148" s="9"/>
      <c r="L148" s="5"/>
      <c r="M148" s="3"/>
      <c r="N148" s="3"/>
      <c r="O148" s="3"/>
      <c r="P148" s="3"/>
      <c r="Q148" s="3"/>
      <c r="R148" s="3"/>
      <c r="S148" s="3"/>
      <c r="T148" s="161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</row>
    <row r="149" spans="1:33" ht="19.5" customHeight="1">
      <c r="A149" s="3"/>
      <c r="B149" s="3"/>
      <c r="C149" s="3"/>
      <c r="D149" s="3"/>
      <c r="E149" s="3"/>
      <c r="F149" s="9"/>
      <c r="G149" s="3"/>
      <c r="H149" s="3"/>
      <c r="I149" s="3"/>
      <c r="J149" s="3"/>
      <c r="K149" s="9"/>
      <c r="L149" s="5"/>
      <c r="M149" s="3"/>
      <c r="N149" s="3"/>
      <c r="O149" s="3"/>
      <c r="P149" s="3"/>
      <c r="Q149" s="3"/>
      <c r="R149" s="3"/>
      <c r="S149" s="3"/>
      <c r="T149" s="161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</row>
    <row r="150" spans="1:33" ht="19.5" customHeight="1">
      <c r="A150" s="3"/>
      <c r="B150" s="3"/>
      <c r="C150" s="3"/>
      <c r="D150" s="3"/>
      <c r="E150" s="3"/>
      <c r="F150" s="9"/>
      <c r="G150" s="3"/>
      <c r="H150" s="3"/>
      <c r="I150" s="3"/>
      <c r="J150" s="3"/>
      <c r="K150" s="9"/>
      <c r="L150" s="5"/>
      <c r="M150" s="3"/>
      <c r="N150" s="3"/>
      <c r="O150" s="3"/>
      <c r="P150" s="3"/>
      <c r="Q150" s="3"/>
      <c r="R150" s="3"/>
      <c r="S150" s="3"/>
      <c r="T150" s="161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</row>
    <row r="151" spans="1:33" ht="19.5" customHeight="1">
      <c r="A151" s="3"/>
      <c r="B151" s="3"/>
      <c r="C151" s="3"/>
      <c r="D151" s="3"/>
      <c r="E151" s="3"/>
      <c r="F151" s="9"/>
      <c r="G151" s="3"/>
      <c r="H151" s="3"/>
      <c r="I151" s="3"/>
      <c r="J151" s="3"/>
      <c r="K151" s="9"/>
      <c r="L151" s="5"/>
      <c r="M151" s="3"/>
      <c r="N151" s="3"/>
      <c r="O151" s="3"/>
      <c r="P151" s="3"/>
      <c r="Q151" s="3"/>
      <c r="R151" s="3"/>
      <c r="S151" s="3"/>
      <c r="T151" s="161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</row>
    <row r="152" spans="1:33" ht="19.5" customHeight="1">
      <c r="A152" s="3"/>
      <c r="B152" s="3"/>
      <c r="C152" s="3"/>
      <c r="D152" s="3"/>
      <c r="E152" s="3"/>
      <c r="F152" s="9"/>
      <c r="G152" s="3"/>
      <c r="H152" s="3"/>
      <c r="I152" s="3"/>
      <c r="J152" s="3"/>
      <c r="K152" s="9"/>
      <c r="L152" s="5"/>
      <c r="M152" s="3"/>
      <c r="N152" s="3"/>
      <c r="O152" s="3"/>
      <c r="P152" s="3"/>
      <c r="Q152" s="3"/>
      <c r="R152" s="3"/>
      <c r="S152" s="3"/>
      <c r="T152" s="161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</row>
    <row r="153" spans="1:33" ht="19.5" customHeight="1">
      <c r="A153" s="3"/>
      <c r="B153" s="3"/>
      <c r="C153" s="3"/>
      <c r="D153" s="3"/>
      <c r="E153" s="3"/>
      <c r="F153" s="9"/>
      <c r="G153" s="3"/>
      <c r="H153" s="3"/>
      <c r="I153" s="3"/>
      <c r="J153" s="3"/>
      <c r="K153" s="9"/>
      <c r="L153" s="5"/>
      <c r="M153" s="3"/>
      <c r="N153" s="3"/>
      <c r="O153" s="3"/>
      <c r="P153" s="3"/>
      <c r="Q153" s="3"/>
      <c r="R153" s="3"/>
      <c r="S153" s="3"/>
      <c r="T153" s="161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</row>
    <row r="154" spans="1:33" ht="19.5" customHeight="1">
      <c r="A154" s="3"/>
      <c r="B154" s="3"/>
      <c r="C154" s="3"/>
      <c r="D154" s="3"/>
      <c r="E154" s="3"/>
      <c r="F154" s="9"/>
      <c r="G154" s="3"/>
      <c r="H154" s="3"/>
      <c r="I154" s="3"/>
      <c r="J154" s="3"/>
      <c r="K154" s="9"/>
      <c r="L154" s="5"/>
      <c r="M154" s="3"/>
      <c r="N154" s="3"/>
      <c r="O154" s="3"/>
      <c r="P154" s="3"/>
      <c r="Q154" s="3"/>
      <c r="R154" s="3"/>
      <c r="S154" s="3"/>
      <c r="T154" s="161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</row>
    <row r="155" spans="1:33" ht="19.5" customHeight="1">
      <c r="A155" s="3"/>
      <c r="B155" s="3"/>
      <c r="C155" s="3"/>
      <c r="D155" s="3"/>
      <c r="E155" s="3"/>
      <c r="F155" s="9"/>
      <c r="G155" s="3"/>
      <c r="H155" s="3"/>
      <c r="I155" s="3"/>
      <c r="J155" s="3"/>
      <c r="K155" s="9"/>
      <c r="L155" s="5"/>
      <c r="M155" s="3"/>
      <c r="N155" s="3"/>
      <c r="O155" s="3"/>
      <c r="P155" s="3"/>
      <c r="Q155" s="3"/>
      <c r="R155" s="3"/>
      <c r="S155" s="3"/>
      <c r="T155" s="161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</row>
    <row r="156" spans="1:33" ht="19.5" customHeight="1">
      <c r="A156" s="3"/>
      <c r="B156" s="3"/>
      <c r="C156" s="3"/>
      <c r="D156" s="3"/>
      <c r="E156" s="3"/>
      <c r="F156" s="9"/>
      <c r="G156" s="3"/>
      <c r="H156" s="3"/>
      <c r="I156" s="3"/>
      <c r="J156" s="3"/>
      <c r="K156" s="9"/>
      <c r="L156" s="5"/>
      <c r="M156" s="3"/>
      <c r="N156" s="3"/>
      <c r="O156" s="3"/>
      <c r="P156" s="3"/>
      <c r="Q156" s="3"/>
      <c r="R156" s="3"/>
      <c r="S156" s="3"/>
      <c r="T156" s="161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</row>
    <row r="157" spans="1:33" ht="19.5" customHeight="1">
      <c r="A157" s="3"/>
      <c r="B157" s="3"/>
      <c r="C157" s="3"/>
      <c r="D157" s="3"/>
      <c r="E157" s="3"/>
      <c r="F157" s="9"/>
      <c r="G157" s="3"/>
      <c r="H157" s="3"/>
      <c r="I157" s="3"/>
      <c r="J157" s="3"/>
      <c r="K157" s="9"/>
      <c r="L157" s="5"/>
      <c r="M157" s="3"/>
      <c r="N157" s="3"/>
      <c r="O157" s="3"/>
      <c r="P157" s="3"/>
      <c r="Q157" s="3"/>
      <c r="R157" s="3"/>
      <c r="S157" s="3"/>
      <c r="T157" s="161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</row>
    <row r="158" spans="1:33" ht="19.5" customHeight="1">
      <c r="A158" s="3"/>
      <c r="B158" s="3"/>
      <c r="C158" s="3"/>
      <c r="D158" s="3"/>
      <c r="E158" s="3"/>
      <c r="F158" s="9"/>
      <c r="G158" s="3"/>
      <c r="H158" s="3"/>
      <c r="I158" s="3"/>
      <c r="J158" s="3"/>
      <c r="K158" s="9"/>
      <c r="L158" s="5"/>
      <c r="M158" s="3"/>
      <c r="N158" s="3"/>
      <c r="O158" s="3"/>
      <c r="P158" s="3"/>
      <c r="Q158" s="3"/>
      <c r="R158" s="3"/>
      <c r="S158" s="3"/>
      <c r="T158" s="161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</row>
    <row r="159" spans="1:33" ht="19.5" customHeight="1">
      <c r="A159" s="3"/>
      <c r="B159" s="3"/>
      <c r="C159" s="3"/>
      <c r="D159" s="3"/>
      <c r="E159" s="3"/>
      <c r="F159" s="9"/>
      <c r="G159" s="3"/>
      <c r="H159" s="3"/>
      <c r="I159" s="3"/>
      <c r="J159" s="3"/>
      <c r="K159" s="9"/>
      <c r="L159" s="5"/>
      <c r="M159" s="3"/>
      <c r="N159" s="3"/>
      <c r="O159" s="3"/>
      <c r="P159" s="3"/>
      <c r="Q159" s="3"/>
      <c r="R159" s="3"/>
      <c r="S159" s="3"/>
      <c r="T159" s="161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</row>
    <row r="160" spans="1:33" ht="19.5" customHeight="1">
      <c r="A160" s="3"/>
      <c r="B160" s="3"/>
      <c r="C160" s="3"/>
      <c r="D160" s="3"/>
      <c r="E160" s="3"/>
      <c r="F160" s="9"/>
      <c r="G160" s="3"/>
      <c r="H160" s="3"/>
      <c r="I160" s="3"/>
      <c r="J160" s="3"/>
      <c r="K160" s="9"/>
      <c r="L160" s="5"/>
      <c r="M160" s="3"/>
      <c r="N160" s="3"/>
      <c r="O160" s="3"/>
      <c r="P160" s="3"/>
      <c r="Q160" s="3"/>
      <c r="R160" s="3"/>
      <c r="S160" s="3"/>
      <c r="T160" s="161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</row>
    <row r="161" spans="1:33" ht="19.5" customHeight="1">
      <c r="A161" s="3"/>
      <c r="B161" s="3"/>
      <c r="C161" s="3"/>
      <c r="D161" s="3"/>
      <c r="E161" s="3"/>
      <c r="F161" s="9"/>
      <c r="G161" s="3"/>
      <c r="H161" s="3"/>
      <c r="I161" s="3"/>
      <c r="J161" s="3"/>
      <c r="K161" s="9"/>
      <c r="L161" s="5"/>
      <c r="M161" s="3"/>
      <c r="N161" s="3"/>
      <c r="O161" s="3"/>
      <c r="P161" s="3"/>
      <c r="Q161" s="3"/>
      <c r="R161" s="3"/>
      <c r="S161" s="3"/>
      <c r="T161" s="161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</row>
    <row r="162" spans="1:33" ht="19.5" customHeight="1">
      <c r="A162" s="3"/>
      <c r="B162" s="3"/>
      <c r="C162" s="3"/>
      <c r="D162" s="3"/>
      <c r="E162" s="3"/>
      <c r="F162" s="9"/>
      <c r="G162" s="3"/>
      <c r="H162" s="3"/>
      <c r="I162" s="3"/>
      <c r="J162" s="3"/>
      <c r="K162" s="9"/>
      <c r="L162" s="5"/>
      <c r="M162" s="3"/>
      <c r="N162" s="3"/>
      <c r="O162" s="3"/>
      <c r="P162" s="3"/>
      <c r="Q162" s="3"/>
      <c r="R162" s="3"/>
      <c r="S162" s="3"/>
      <c r="T162" s="161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</row>
    <row r="163" spans="1:33" ht="19.5" customHeight="1">
      <c r="A163" s="3"/>
      <c r="B163" s="3"/>
      <c r="C163" s="3"/>
      <c r="D163" s="3"/>
      <c r="E163" s="3"/>
      <c r="F163" s="9"/>
      <c r="G163" s="3"/>
      <c r="H163" s="3"/>
      <c r="I163" s="3"/>
      <c r="J163" s="3"/>
      <c r="K163" s="9"/>
      <c r="L163" s="5"/>
      <c r="M163" s="3"/>
      <c r="N163" s="3"/>
      <c r="O163" s="3"/>
      <c r="P163" s="3"/>
      <c r="Q163" s="3"/>
      <c r="R163" s="3"/>
      <c r="S163" s="3"/>
      <c r="T163" s="161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</row>
    <row r="164" spans="1:33" ht="19.5" customHeight="1">
      <c r="A164" s="3"/>
      <c r="B164" s="3"/>
      <c r="C164" s="3"/>
      <c r="D164" s="3"/>
      <c r="E164" s="3"/>
      <c r="F164" s="9"/>
      <c r="G164" s="3"/>
      <c r="H164" s="3"/>
      <c r="I164" s="3"/>
      <c r="J164" s="3"/>
      <c r="K164" s="9"/>
      <c r="L164" s="5"/>
      <c r="M164" s="3"/>
      <c r="N164" s="3"/>
      <c r="O164" s="3"/>
      <c r="P164" s="3"/>
      <c r="Q164" s="3"/>
      <c r="R164" s="3"/>
      <c r="S164" s="3"/>
      <c r="T164" s="161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</row>
    <row r="165" spans="1:33" ht="19.5" customHeight="1">
      <c r="A165" s="3"/>
      <c r="B165" s="3"/>
      <c r="C165" s="3"/>
      <c r="D165" s="3"/>
      <c r="E165" s="3"/>
      <c r="F165" s="9"/>
      <c r="G165" s="3"/>
      <c r="H165" s="3"/>
      <c r="I165" s="3"/>
      <c r="J165" s="3"/>
      <c r="K165" s="9"/>
      <c r="L165" s="5"/>
      <c r="M165" s="3"/>
      <c r="N165" s="3"/>
      <c r="O165" s="3"/>
      <c r="P165" s="3"/>
      <c r="Q165" s="3"/>
      <c r="R165" s="3"/>
      <c r="S165" s="3"/>
      <c r="T165" s="161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</row>
    <row r="166" spans="1:33" ht="19.5" customHeight="1">
      <c r="A166" s="3"/>
      <c r="B166" s="3"/>
      <c r="C166" s="3"/>
      <c r="D166" s="3"/>
      <c r="E166" s="3"/>
      <c r="F166" s="9"/>
      <c r="G166" s="3"/>
      <c r="H166" s="3"/>
      <c r="I166" s="3"/>
      <c r="J166" s="3"/>
      <c r="K166" s="9"/>
      <c r="L166" s="5"/>
      <c r="M166" s="3"/>
      <c r="N166" s="3"/>
      <c r="O166" s="3"/>
      <c r="P166" s="3"/>
      <c r="Q166" s="3"/>
      <c r="R166" s="3"/>
      <c r="S166" s="3"/>
      <c r="T166" s="161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</row>
    <row r="167" spans="1:33" ht="19.5" customHeight="1">
      <c r="A167" s="3"/>
      <c r="B167" s="3"/>
      <c r="C167" s="3"/>
      <c r="D167" s="3"/>
      <c r="E167" s="3"/>
      <c r="F167" s="9"/>
      <c r="G167" s="3"/>
      <c r="H167" s="3"/>
      <c r="I167" s="3"/>
      <c r="J167" s="3"/>
      <c r="K167" s="9"/>
      <c r="L167" s="5"/>
      <c r="M167" s="3"/>
      <c r="N167" s="3"/>
      <c r="O167" s="3"/>
      <c r="P167" s="3"/>
      <c r="Q167" s="3"/>
      <c r="R167" s="3"/>
      <c r="S167" s="3"/>
      <c r="T167" s="161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</row>
    <row r="168" spans="1:33" ht="19.5" customHeight="1">
      <c r="A168" s="3"/>
      <c r="B168" s="3"/>
      <c r="C168" s="3"/>
      <c r="D168" s="3"/>
      <c r="E168" s="3"/>
      <c r="F168" s="9"/>
      <c r="G168" s="3"/>
      <c r="H168" s="3"/>
      <c r="I168" s="3"/>
      <c r="J168" s="3"/>
      <c r="K168" s="9"/>
      <c r="L168" s="5"/>
      <c r="M168" s="3"/>
      <c r="N168" s="3"/>
      <c r="O168" s="3"/>
      <c r="P168" s="3"/>
      <c r="Q168" s="3"/>
      <c r="R168" s="3"/>
      <c r="S168" s="3"/>
      <c r="T168" s="161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</row>
    <row r="169" spans="1:33" ht="19.5" customHeight="1">
      <c r="A169" s="3"/>
      <c r="B169" s="3"/>
      <c r="C169" s="3"/>
      <c r="D169" s="3"/>
      <c r="E169" s="3"/>
      <c r="F169" s="9"/>
      <c r="G169" s="3"/>
      <c r="H169" s="3"/>
      <c r="I169" s="3"/>
      <c r="J169" s="3"/>
      <c r="K169" s="9"/>
      <c r="L169" s="5"/>
      <c r="M169" s="3"/>
      <c r="N169" s="3"/>
      <c r="O169" s="3"/>
      <c r="P169" s="3"/>
      <c r="Q169" s="3"/>
      <c r="R169" s="3"/>
      <c r="S169" s="3"/>
      <c r="T169" s="161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</row>
    <row r="170" spans="1:33" ht="19.5" customHeight="1">
      <c r="A170" s="3"/>
      <c r="B170" s="3"/>
      <c r="C170" s="3"/>
      <c r="D170" s="3"/>
      <c r="E170" s="3"/>
      <c r="F170" s="9"/>
      <c r="G170" s="3"/>
      <c r="H170" s="3"/>
      <c r="I170" s="3"/>
      <c r="J170" s="3"/>
      <c r="K170" s="9"/>
      <c r="L170" s="5"/>
      <c r="M170" s="3"/>
      <c r="N170" s="3"/>
      <c r="O170" s="3"/>
      <c r="P170" s="3"/>
      <c r="Q170" s="3"/>
      <c r="R170" s="3"/>
      <c r="S170" s="3"/>
      <c r="T170" s="161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</row>
    <row r="171" spans="1:33" ht="19.5" customHeight="1">
      <c r="A171" s="3"/>
      <c r="B171" s="3"/>
      <c r="C171" s="3"/>
      <c r="D171" s="3"/>
      <c r="E171" s="3"/>
      <c r="F171" s="9"/>
      <c r="G171" s="3"/>
      <c r="H171" s="3"/>
      <c r="I171" s="3"/>
      <c r="J171" s="3"/>
      <c r="K171" s="9"/>
      <c r="L171" s="5"/>
      <c r="M171" s="3"/>
      <c r="N171" s="3"/>
      <c r="O171" s="3"/>
      <c r="P171" s="3"/>
      <c r="Q171" s="3"/>
      <c r="R171" s="3"/>
      <c r="S171" s="3"/>
      <c r="T171" s="161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</row>
    <row r="172" spans="1:33" ht="19.5" customHeight="1">
      <c r="A172" s="3"/>
      <c r="B172" s="3"/>
      <c r="C172" s="3"/>
      <c r="D172" s="3"/>
      <c r="E172" s="3"/>
      <c r="F172" s="9"/>
      <c r="G172" s="3"/>
      <c r="H172" s="3"/>
      <c r="I172" s="3"/>
      <c r="J172" s="3"/>
      <c r="K172" s="9"/>
      <c r="L172" s="5"/>
      <c r="M172" s="3"/>
      <c r="N172" s="3"/>
      <c r="O172" s="3"/>
      <c r="P172" s="3"/>
      <c r="Q172" s="3"/>
      <c r="R172" s="3"/>
      <c r="S172" s="3"/>
      <c r="T172" s="161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</row>
    <row r="173" spans="1:33" ht="19.5" customHeight="1">
      <c r="A173" s="3"/>
      <c r="B173" s="3"/>
      <c r="C173" s="3"/>
      <c r="D173" s="3"/>
      <c r="E173" s="3"/>
      <c r="F173" s="9"/>
      <c r="G173" s="3"/>
      <c r="H173" s="3"/>
      <c r="I173" s="3"/>
      <c r="J173" s="3"/>
      <c r="K173" s="9"/>
      <c r="L173" s="5"/>
      <c r="M173" s="3"/>
      <c r="N173" s="3"/>
      <c r="O173" s="3"/>
      <c r="P173" s="3"/>
      <c r="Q173" s="3"/>
      <c r="R173" s="3"/>
      <c r="S173" s="3"/>
      <c r="T173" s="161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</row>
    <row r="174" spans="1:33" ht="19.5" customHeight="1">
      <c r="A174" s="3"/>
      <c r="B174" s="3"/>
      <c r="C174" s="3"/>
      <c r="D174" s="3"/>
      <c r="E174" s="3"/>
      <c r="F174" s="9"/>
      <c r="G174" s="3"/>
      <c r="H174" s="3"/>
      <c r="I174" s="3"/>
      <c r="J174" s="3"/>
      <c r="K174" s="9"/>
      <c r="L174" s="5"/>
      <c r="M174" s="3"/>
      <c r="N174" s="3"/>
      <c r="O174" s="3"/>
      <c r="P174" s="3"/>
      <c r="Q174" s="3"/>
      <c r="R174" s="3"/>
      <c r="S174" s="3"/>
      <c r="T174" s="161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</row>
    <row r="175" spans="1:33" ht="19.5" customHeight="1">
      <c r="A175" s="3"/>
      <c r="B175" s="3"/>
      <c r="C175" s="3"/>
      <c r="D175" s="3"/>
      <c r="E175" s="3"/>
      <c r="F175" s="9"/>
      <c r="G175" s="3"/>
      <c r="H175" s="3"/>
      <c r="I175" s="3"/>
      <c r="J175" s="3"/>
      <c r="K175" s="9"/>
      <c r="L175" s="5"/>
      <c r="M175" s="3"/>
      <c r="N175" s="3"/>
      <c r="O175" s="3"/>
      <c r="P175" s="3"/>
      <c r="Q175" s="3"/>
      <c r="R175" s="3"/>
      <c r="S175" s="3"/>
      <c r="T175" s="161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</row>
    <row r="176" spans="1:33" ht="19.5" customHeight="1">
      <c r="A176" s="3"/>
      <c r="B176" s="3"/>
      <c r="C176" s="3"/>
      <c r="D176" s="3"/>
      <c r="E176" s="3"/>
      <c r="F176" s="9"/>
      <c r="G176" s="3"/>
      <c r="H176" s="3"/>
      <c r="I176" s="3"/>
      <c r="J176" s="3"/>
      <c r="K176" s="9"/>
      <c r="L176" s="5"/>
      <c r="M176" s="3"/>
      <c r="N176" s="3"/>
      <c r="O176" s="3"/>
      <c r="P176" s="3"/>
      <c r="Q176" s="3"/>
      <c r="R176" s="3"/>
      <c r="S176" s="3"/>
      <c r="T176" s="161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</row>
    <row r="177" spans="1:33" ht="19.5" customHeight="1">
      <c r="A177" s="3"/>
      <c r="B177" s="3"/>
      <c r="C177" s="3"/>
      <c r="D177" s="3"/>
      <c r="E177" s="3"/>
      <c r="F177" s="9"/>
      <c r="G177" s="3"/>
      <c r="H177" s="3"/>
      <c r="I177" s="3"/>
      <c r="J177" s="3"/>
      <c r="K177" s="9"/>
      <c r="L177" s="5"/>
      <c r="M177" s="3"/>
      <c r="N177" s="3"/>
      <c r="O177" s="3"/>
      <c r="P177" s="3"/>
      <c r="Q177" s="3"/>
      <c r="R177" s="3"/>
      <c r="S177" s="3"/>
      <c r="T177" s="161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</row>
    <row r="178" spans="1:33" ht="19.5" customHeight="1">
      <c r="A178" s="3"/>
      <c r="B178" s="3"/>
      <c r="C178" s="3"/>
      <c r="D178" s="3"/>
      <c r="E178" s="3"/>
      <c r="F178" s="9"/>
      <c r="G178" s="3"/>
      <c r="H178" s="3"/>
      <c r="I178" s="3"/>
      <c r="J178" s="3"/>
      <c r="K178" s="9"/>
      <c r="L178" s="5"/>
      <c r="M178" s="3"/>
      <c r="N178" s="3"/>
      <c r="O178" s="3"/>
      <c r="P178" s="3"/>
      <c r="Q178" s="3"/>
      <c r="R178" s="3"/>
      <c r="S178" s="3"/>
      <c r="T178" s="161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</row>
    <row r="179" spans="1:33" ht="19.5" customHeight="1">
      <c r="A179" s="3"/>
      <c r="B179" s="3"/>
      <c r="C179" s="3"/>
      <c r="D179" s="3"/>
      <c r="E179" s="3"/>
      <c r="F179" s="9"/>
      <c r="G179" s="3"/>
      <c r="H179" s="3"/>
      <c r="I179" s="3"/>
      <c r="J179" s="3"/>
      <c r="K179" s="9"/>
      <c r="L179" s="5"/>
      <c r="M179" s="3"/>
      <c r="N179" s="3"/>
      <c r="O179" s="3"/>
      <c r="P179" s="3"/>
      <c r="Q179" s="3"/>
      <c r="R179" s="3"/>
      <c r="S179" s="3"/>
      <c r="T179" s="161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</row>
    <row r="180" spans="1:33" ht="19.5" customHeight="1">
      <c r="A180" s="3"/>
      <c r="B180" s="3"/>
      <c r="C180" s="3"/>
      <c r="D180" s="3"/>
      <c r="E180" s="3"/>
      <c r="F180" s="9"/>
      <c r="G180" s="3"/>
      <c r="H180" s="3"/>
      <c r="I180" s="3"/>
      <c r="J180" s="3"/>
      <c r="K180" s="9"/>
      <c r="L180" s="5"/>
      <c r="M180" s="3"/>
      <c r="N180" s="3"/>
      <c r="O180" s="3"/>
      <c r="P180" s="3"/>
      <c r="Q180" s="3"/>
      <c r="R180" s="3"/>
      <c r="S180" s="3"/>
      <c r="T180" s="161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</row>
    <row r="181" spans="1:33" ht="19.5" customHeight="1">
      <c r="A181" s="3"/>
      <c r="B181" s="3"/>
      <c r="C181" s="3"/>
      <c r="D181" s="3"/>
      <c r="E181" s="3"/>
      <c r="F181" s="9"/>
      <c r="G181" s="3"/>
      <c r="H181" s="3"/>
      <c r="I181" s="3"/>
      <c r="J181" s="3"/>
      <c r="K181" s="9"/>
      <c r="L181" s="5"/>
      <c r="M181" s="3"/>
      <c r="N181" s="3"/>
      <c r="O181" s="3"/>
      <c r="P181" s="3"/>
      <c r="Q181" s="3"/>
      <c r="R181" s="3"/>
      <c r="S181" s="3"/>
      <c r="T181" s="161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</row>
    <row r="182" spans="1:33" ht="19.5" customHeight="1">
      <c r="A182" s="3"/>
      <c r="B182" s="3"/>
      <c r="C182" s="3"/>
      <c r="D182" s="3"/>
      <c r="E182" s="3"/>
      <c r="F182" s="9"/>
      <c r="G182" s="3"/>
      <c r="H182" s="3"/>
      <c r="I182" s="3"/>
      <c r="J182" s="3"/>
      <c r="K182" s="9"/>
      <c r="L182" s="5"/>
      <c r="M182" s="3"/>
      <c r="N182" s="3"/>
      <c r="O182" s="3"/>
      <c r="P182" s="3"/>
      <c r="Q182" s="3"/>
      <c r="R182" s="3"/>
      <c r="S182" s="3"/>
      <c r="T182" s="161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</row>
    <row r="183" spans="1:33" ht="19.5" customHeight="1">
      <c r="A183" s="3"/>
      <c r="B183" s="3"/>
      <c r="C183" s="3"/>
      <c r="D183" s="3"/>
      <c r="E183" s="3"/>
      <c r="F183" s="9"/>
      <c r="G183" s="3"/>
      <c r="H183" s="3"/>
      <c r="I183" s="3"/>
      <c r="J183" s="3"/>
      <c r="K183" s="9"/>
      <c r="L183" s="5"/>
      <c r="M183" s="3"/>
      <c r="N183" s="3"/>
      <c r="O183" s="3"/>
      <c r="P183" s="3"/>
      <c r="Q183" s="3"/>
      <c r="R183" s="3"/>
      <c r="S183" s="3"/>
      <c r="T183" s="161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</row>
    <row r="184" spans="1:33" ht="19.5" customHeight="1">
      <c r="A184" s="3"/>
      <c r="B184" s="3"/>
      <c r="C184" s="3"/>
      <c r="D184" s="3"/>
      <c r="E184" s="3"/>
      <c r="F184" s="9"/>
      <c r="G184" s="3"/>
      <c r="H184" s="3"/>
      <c r="I184" s="3"/>
      <c r="J184" s="3"/>
      <c r="K184" s="9"/>
      <c r="L184" s="5"/>
      <c r="M184" s="3"/>
      <c r="N184" s="3"/>
      <c r="O184" s="3"/>
      <c r="P184" s="3"/>
      <c r="Q184" s="3"/>
      <c r="R184" s="3"/>
      <c r="S184" s="3"/>
      <c r="T184" s="161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</row>
    <row r="185" spans="1:33" ht="19.5" customHeight="1">
      <c r="A185" s="3"/>
      <c r="B185" s="3"/>
      <c r="C185" s="3"/>
      <c r="D185" s="3"/>
      <c r="E185" s="3"/>
      <c r="F185" s="9"/>
      <c r="G185" s="3"/>
      <c r="H185" s="3"/>
      <c r="I185" s="3"/>
      <c r="J185" s="3"/>
      <c r="K185" s="9"/>
      <c r="L185" s="5"/>
      <c r="M185" s="3"/>
      <c r="N185" s="3"/>
      <c r="O185" s="3"/>
      <c r="P185" s="3"/>
      <c r="Q185" s="3"/>
      <c r="R185" s="3"/>
      <c r="S185" s="3"/>
      <c r="T185" s="161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</row>
    <row r="186" spans="1:33" ht="19.5" customHeight="1">
      <c r="A186" s="3"/>
      <c r="B186" s="3"/>
      <c r="C186" s="3"/>
      <c r="D186" s="3"/>
      <c r="E186" s="3"/>
      <c r="F186" s="9"/>
      <c r="G186" s="3"/>
      <c r="H186" s="3"/>
      <c r="I186" s="3"/>
      <c r="J186" s="3"/>
      <c r="K186" s="9"/>
      <c r="L186" s="5"/>
      <c r="M186" s="3"/>
      <c r="N186" s="3"/>
      <c r="O186" s="3"/>
      <c r="P186" s="3"/>
      <c r="Q186" s="3"/>
      <c r="R186" s="3"/>
      <c r="S186" s="3"/>
      <c r="T186" s="161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</row>
    <row r="187" spans="1:33" ht="19.5" customHeight="1">
      <c r="A187" s="3"/>
      <c r="B187" s="3"/>
      <c r="C187" s="3"/>
      <c r="D187" s="3"/>
      <c r="E187" s="3"/>
      <c r="F187" s="9"/>
      <c r="G187" s="3"/>
      <c r="H187" s="3"/>
      <c r="I187" s="3"/>
      <c r="J187" s="3"/>
      <c r="K187" s="9"/>
      <c r="L187" s="5"/>
      <c r="M187" s="3"/>
      <c r="N187" s="3"/>
      <c r="O187" s="3"/>
      <c r="P187" s="3"/>
      <c r="Q187" s="3"/>
      <c r="R187" s="3"/>
      <c r="S187" s="3"/>
      <c r="T187" s="161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</row>
    <row r="188" spans="1:33" ht="19.5" customHeight="1">
      <c r="A188" s="3"/>
      <c r="B188" s="3"/>
      <c r="C188" s="3"/>
      <c r="D188" s="3"/>
      <c r="E188" s="3"/>
      <c r="F188" s="9"/>
      <c r="G188" s="3"/>
      <c r="H188" s="3"/>
      <c r="I188" s="3"/>
      <c r="J188" s="3"/>
      <c r="K188" s="9"/>
      <c r="L188" s="5"/>
      <c r="M188" s="3"/>
      <c r="N188" s="3"/>
      <c r="O188" s="3"/>
      <c r="P188" s="3"/>
      <c r="Q188" s="3"/>
      <c r="R188" s="3"/>
      <c r="S188" s="3"/>
      <c r="T188" s="161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</row>
    <row r="189" spans="1:33" ht="19.5" customHeight="1">
      <c r="A189" s="3"/>
      <c r="B189" s="3"/>
      <c r="C189" s="3"/>
      <c r="D189" s="3"/>
      <c r="E189" s="3"/>
      <c r="F189" s="9"/>
      <c r="G189" s="3"/>
      <c r="H189" s="3"/>
      <c r="I189" s="3"/>
      <c r="J189" s="3"/>
      <c r="K189" s="9"/>
      <c r="L189" s="5"/>
      <c r="M189" s="3"/>
      <c r="N189" s="3"/>
      <c r="O189" s="3"/>
      <c r="P189" s="3"/>
      <c r="Q189" s="3"/>
      <c r="R189" s="3"/>
      <c r="S189" s="3"/>
      <c r="T189" s="161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</row>
    <row r="190" spans="1:33" ht="19.5" customHeight="1">
      <c r="A190" s="3"/>
      <c r="B190" s="3"/>
      <c r="C190" s="3"/>
      <c r="D190" s="3"/>
      <c r="E190" s="3"/>
      <c r="F190" s="9"/>
      <c r="G190" s="3"/>
      <c r="H190" s="3"/>
      <c r="I190" s="3"/>
      <c r="J190" s="3"/>
      <c r="K190" s="9"/>
      <c r="L190" s="5"/>
      <c r="M190" s="3"/>
      <c r="N190" s="3"/>
      <c r="O190" s="3"/>
      <c r="P190" s="3"/>
      <c r="Q190" s="3"/>
      <c r="R190" s="3"/>
      <c r="S190" s="3"/>
      <c r="T190" s="161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</row>
    <row r="191" spans="1:33" ht="19.5" customHeight="1">
      <c r="A191" s="3"/>
      <c r="B191" s="3"/>
      <c r="C191" s="3"/>
      <c r="D191" s="3"/>
      <c r="E191" s="3"/>
      <c r="F191" s="9"/>
      <c r="G191" s="3"/>
      <c r="H191" s="3"/>
      <c r="I191" s="3"/>
      <c r="J191" s="3"/>
      <c r="K191" s="9"/>
      <c r="L191" s="5"/>
      <c r="M191" s="3"/>
      <c r="N191" s="3"/>
      <c r="O191" s="3"/>
      <c r="P191" s="3"/>
      <c r="Q191" s="3"/>
      <c r="R191" s="3"/>
      <c r="S191" s="3"/>
      <c r="T191" s="161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</row>
    <row r="192" spans="1:33" ht="19.5" customHeight="1">
      <c r="A192" s="3"/>
      <c r="B192" s="3"/>
      <c r="C192" s="3"/>
      <c r="D192" s="3"/>
      <c r="E192" s="3"/>
      <c r="F192" s="9"/>
      <c r="G192" s="3"/>
      <c r="H192" s="3"/>
      <c r="I192" s="3"/>
      <c r="J192" s="3"/>
      <c r="K192" s="9"/>
      <c r="L192" s="5"/>
      <c r="M192" s="3"/>
      <c r="N192" s="3"/>
      <c r="O192" s="3"/>
      <c r="P192" s="3"/>
      <c r="Q192" s="3"/>
      <c r="R192" s="3"/>
      <c r="S192" s="3"/>
      <c r="T192" s="161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</row>
    <row r="193" spans="1:33" ht="19.5" customHeight="1">
      <c r="A193" s="3"/>
      <c r="B193" s="3"/>
      <c r="C193" s="3"/>
      <c r="D193" s="3"/>
      <c r="E193" s="3"/>
      <c r="F193" s="9"/>
      <c r="G193" s="3"/>
      <c r="H193" s="3"/>
      <c r="I193" s="3"/>
      <c r="J193" s="3"/>
      <c r="K193" s="9"/>
      <c r="L193" s="5"/>
      <c r="M193" s="3"/>
      <c r="N193" s="3"/>
      <c r="O193" s="3"/>
      <c r="P193" s="3"/>
      <c r="Q193" s="3"/>
      <c r="R193" s="3"/>
      <c r="S193" s="3"/>
      <c r="T193" s="161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</row>
    <row r="194" spans="1:33" ht="19.5" customHeight="1">
      <c r="A194" s="3"/>
      <c r="B194" s="3"/>
      <c r="C194" s="3"/>
      <c r="D194" s="3"/>
      <c r="E194" s="3"/>
      <c r="F194" s="9"/>
      <c r="G194" s="3"/>
      <c r="H194" s="3"/>
      <c r="I194" s="3"/>
      <c r="J194" s="3"/>
      <c r="K194" s="9"/>
      <c r="L194" s="5"/>
      <c r="M194" s="3"/>
      <c r="N194" s="3"/>
      <c r="O194" s="3"/>
      <c r="P194" s="3"/>
      <c r="Q194" s="3"/>
      <c r="R194" s="3"/>
      <c r="S194" s="3"/>
      <c r="T194" s="161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</row>
    <row r="195" spans="1:33" ht="19.5" customHeight="1">
      <c r="A195" s="3"/>
      <c r="B195" s="3"/>
      <c r="C195" s="3"/>
      <c r="D195" s="3"/>
      <c r="E195" s="3"/>
      <c r="F195" s="9"/>
      <c r="G195" s="3"/>
      <c r="H195" s="3"/>
      <c r="I195" s="3"/>
      <c r="J195" s="3"/>
      <c r="K195" s="9"/>
      <c r="L195" s="5"/>
      <c r="M195" s="3"/>
      <c r="N195" s="3"/>
      <c r="O195" s="3"/>
      <c r="P195" s="3"/>
      <c r="Q195" s="3"/>
      <c r="R195" s="3"/>
      <c r="S195" s="3"/>
      <c r="T195" s="161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  <row r="196" spans="1:33" ht="19.5" customHeight="1">
      <c r="A196" s="3"/>
      <c r="B196" s="3"/>
      <c r="C196" s="3"/>
      <c r="D196" s="3"/>
      <c r="E196" s="3"/>
      <c r="F196" s="9"/>
      <c r="G196" s="3"/>
      <c r="H196" s="3"/>
      <c r="I196" s="3"/>
      <c r="J196" s="3"/>
      <c r="K196" s="9"/>
      <c r="L196" s="5"/>
      <c r="M196" s="3"/>
      <c r="N196" s="3"/>
      <c r="O196" s="3"/>
      <c r="P196" s="3"/>
      <c r="Q196" s="3"/>
      <c r="R196" s="3"/>
      <c r="S196" s="3"/>
      <c r="T196" s="161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</row>
    <row r="197" spans="1:33" ht="19.5" customHeight="1">
      <c r="A197" s="3"/>
      <c r="B197" s="3"/>
      <c r="C197" s="3"/>
      <c r="D197" s="3"/>
      <c r="E197" s="3"/>
      <c r="F197" s="9"/>
      <c r="G197" s="3"/>
      <c r="H197" s="3"/>
      <c r="I197" s="3"/>
      <c r="J197" s="3"/>
      <c r="K197" s="9"/>
      <c r="L197" s="5"/>
      <c r="M197" s="3"/>
      <c r="N197" s="3"/>
      <c r="O197" s="3"/>
      <c r="P197" s="3"/>
      <c r="Q197" s="3"/>
      <c r="R197" s="3"/>
      <c r="S197" s="3"/>
      <c r="T197" s="161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</row>
    <row r="198" spans="1:33" ht="19.5" customHeight="1">
      <c r="A198" s="3"/>
      <c r="B198" s="3"/>
      <c r="C198" s="3"/>
      <c r="D198" s="3"/>
      <c r="E198" s="3"/>
      <c r="F198" s="9"/>
      <c r="G198" s="3"/>
      <c r="H198" s="3"/>
      <c r="I198" s="3"/>
      <c r="J198" s="3"/>
      <c r="K198" s="9"/>
      <c r="L198" s="5"/>
      <c r="M198" s="3"/>
      <c r="N198" s="3"/>
      <c r="O198" s="3"/>
      <c r="P198" s="3"/>
      <c r="Q198" s="3"/>
      <c r="R198" s="3"/>
      <c r="S198" s="3"/>
      <c r="T198" s="161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</row>
    <row r="199" spans="1:33" ht="19.5" customHeight="1">
      <c r="A199" s="3"/>
      <c r="B199" s="3"/>
      <c r="C199" s="3"/>
      <c r="D199" s="3"/>
      <c r="E199" s="3"/>
      <c r="F199" s="9"/>
      <c r="G199" s="3"/>
      <c r="H199" s="3"/>
      <c r="I199" s="3"/>
      <c r="J199" s="3"/>
      <c r="K199" s="9"/>
      <c r="L199" s="5"/>
      <c r="M199" s="3"/>
      <c r="N199" s="3"/>
      <c r="O199" s="3"/>
      <c r="P199" s="3"/>
      <c r="Q199" s="3"/>
      <c r="R199" s="3"/>
      <c r="S199" s="3"/>
      <c r="T199" s="161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  <row r="200" spans="1:33" ht="19.5" customHeight="1">
      <c r="A200" s="3"/>
      <c r="B200" s="3"/>
      <c r="C200" s="3"/>
      <c r="D200" s="3"/>
      <c r="E200" s="3"/>
      <c r="F200" s="9"/>
      <c r="G200" s="3"/>
      <c r="H200" s="3"/>
      <c r="I200" s="3"/>
      <c r="J200" s="3"/>
      <c r="K200" s="9"/>
      <c r="L200" s="5"/>
      <c r="M200" s="3"/>
      <c r="N200" s="3"/>
      <c r="O200" s="3"/>
      <c r="P200" s="3"/>
      <c r="Q200" s="3"/>
      <c r="R200" s="3"/>
      <c r="S200" s="3"/>
      <c r="T200" s="161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  <row r="201" spans="1:33" ht="19.5" customHeight="1">
      <c r="A201" s="3"/>
      <c r="B201" s="3"/>
      <c r="C201" s="3"/>
      <c r="D201" s="3"/>
      <c r="E201" s="3"/>
      <c r="F201" s="9"/>
      <c r="G201" s="3"/>
      <c r="H201" s="3"/>
      <c r="I201" s="3"/>
      <c r="J201" s="3"/>
      <c r="K201" s="9"/>
      <c r="L201" s="5"/>
      <c r="M201" s="3"/>
      <c r="N201" s="3"/>
      <c r="O201" s="3"/>
      <c r="P201" s="3"/>
      <c r="Q201" s="3"/>
      <c r="R201" s="3"/>
      <c r="S201" s="3"/>
      <c r="T201" s="161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</row>
    <row r="202" spans="1:33" ht="19.5" customHeight="1">
      <c r="A202" s="3"/>
      <c r="B202" s="3"/>
      <c r="C202" s="3"/>
      <c r="D202" s="3"/>
      <c r="E202" s="3"/>
      <c r="F202" s="9"/>
      <c r="G202" s="3"/>
      <c r="H202" s="3"/>
      <c r="I202" s="3"/>
      <c r="J202" s="3"/>
      <c r="K202" s="9"/>
      <c r="L202" s="5"/>
      <c r="M202" s="3"/>
      <c r="N202" s="3"/>
      <c r="O202" s="3"/>
      <c r="P202" s="3"/>
      <c r="Q202" s="3"/>
      <c r="R202" s="3"/>
      <c r="S202" s="3"/>
      <c r="T202" s="161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</row>
    <row r="203" spans="1:33" ht="19.5" customHeight="1">
      <c r="A203" s="3"/>
      <c r="B203" s="3"/>
      <c r="C203" s="3"/>
      <c r="D203" s="3"/>
      <c r="E203" s="3"/>
      <c r="F203" s="9"/>
      <c r="G203" s="3"/>
      <c r="H203" s="3"/>
      <c r="I203" s="3"/>
      <c r="J203" s="3"/>
      <c r="K203" s="9"/>
      <c r="L203" s="5"/>
      <c r="M203" s="3"/>
      <c r="N203" s="3"/>
      <c r="O203" s="3"/>
      <c r="P203" s="3"/>
      <c r="Q203" s="3"/>
      <c r="R203" s="3"/>
      <c r="S203" s="3"/>
      <c r="T203" s="161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</row>
    <row r="204" spans="1:33" ht="19.5" customHeight="1">
      <c r="A204" s="3"/>
      <c r="B204" s="3"/>
      <c r="C204" s="3"/>
      <c r="D204" s="3"/>
      <c r="E204" s="3"/>
      <c r="F204" s="9"/>
      <c r="G204" s="3"/>
      <c r="H204" s="3"/>
      <c r="I204" s="3"/>
      <c r="J204" s="3"/>
      <c r="K204" s="9"/>
      <c r="L204" s="5"/>
      <c r="M204" s="3"/>
      <c r="N204" s="3"/>
      <c r="O204" s="3"/>
      <c r="P204" s="3"/>
      <c r="Q204" s="3"/>
      <c r="R204" s="3"/>
      <c r="S204" s="3"/>
      <c r="T204" s="161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</row>
    <row r="205" spans="1:33" ht="19.5" customHeight="1">
      <c r="A205" s="3"/>
      <c r="B205" s="3"/>
      <c r="C205" s="3"/>
      <c r="D205" s="3"/>
      <c r="E205" s="3"/>
      <c r="F205" s="9"/>
      <c r="G205" s="3"/>
      <c r="H205" s="3"/>
      <c r="I205" s="3"/>
      <c r="J205" s="3"/>
      <c r="K205" s="9"/>
      <c r="L205" s="5"/>
      <c r="M205" s="3"/>
      <c r="N205" s="3"/>
      <c r="O205" s="3"/>
      <c r="P205" s="3"/>
      <c r="Q205" s="3"/>
      <c r="R205" s="3"/>
      <c r="S205" s="3"/>
      <c r="T205" s="161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</row>
    <row r="206" spans="1:33" ht="19.5" customHeight="1">
      <c r="A206" s="3"/>
      <c r="B206" s="3"/>
      <c r="C206" s="3"/>
      <c r="D206" s="3"/>
      <c r="E206" s="3"/>
      <c r="F206" s="9"/>
      <c r="G206" s="3"/>
      <c r="H206" s="3"/>
      <c r="I206" s="3"/>
      <c r="J206" s="3"/>
      <c r="K206" s="9"/>
      <c r="L206" s="5"/>
      <c r="M206" s="3"/>
      <c r="N206" s="3"/>
      <c r="O206" s="3"/>
      <c r="P206" s="3"/>
      <c r="Q206" s="3"/>
      <c r="R206" s="3"/>
      <c r="S206" s="3"/>
      <c r="T206" s="161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</row>
    <row r="207" spans="1:33" ht="19.5" customHeight="1">
      <c r="A207" s="3"/>
      <c r="B207" s="3"/>
      <c r="C207" s="3"/>
      <c r="D207" s="3"/>
      <c r="E207" s="3"/>
      <c r="F207" s="9"/>
      <c r="G207" s="3"/>
      <c r="H207" s="3"/>
      <c r="I207" s="3"/>
      <c r="J207" s="3"/>
      <c r="K207" s="9"/>
      <c r="L207" s="5"/>
      <c r="M207" s="3"/>
      <c r="N207" s="3"/>
      <c r="O207" s="3"/>
      <c r="P207" s="3"/>
      <c r="Q207" s="3"/>
      <c r="R207" s="3"/>
      <c r="S207" s="3"/>
      <c r="T207" s="161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</row>
    <row r="208" spans="1:33" ht="19.5" customHeight="1">
      <c r="A208" s="3"/>
      <c r="B208" s="3"/>
      <c r="C208" s="3"/>
      <c r="D208" s="3"/>
      <c r="E208" s="3"/>
      <c r="F208" s="9"/>
      <c r="G208" s="3"/>
      <c r="H208" s="3"/>
      <c r="I208" s="3"/>
      <c r="J208" s="3"/>
      <c r="K208" s="9"/>
      <c r="L208" s="5"/>
      <c r="M208" s="3"/>
      <c r="N208" s="3"/>
      <c r="O208" s="3"/>
      <c r="P208" s="3"/>
      <c r="Q208" s="3"/>
      <c r="R208" s="3"/>
      <c r="S208" s="3"/>
      <c r="T208" s="161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</row>
    <row r="209" spans="1:33" ht="19.5" customHeight="1">
      <c r="A209" s="3"/>
      <c r="B209" s="3"/>
      <c r="C209" s="3"/>
      <c r="D209" s="3"/>
      <c r="E209" s="3"/>
      <c r="F209" s="9"/>
      <c r="G209" s="3"/>
      <c r="H209" s="3"/>
      <c r="I209" s="3"/>
      <c r="J209" s="3"/>
      <c r="K209" s="9"/>
      <c r="L209" s="5"/>
      <c r="M209" s="3"/>
      <c r="N209" s="3"/>
      <c r="O209" s="3"/>
      <c r="P209" s="3"/>
      <c r="Q209" s="3"/>
      <c r="R209" s="3"/>
      <c r="S209" s="3"/>
      <c r="T209" s="161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1:33" ht="19.5" customHeight="1">
      <c r="A210" s="3"/>
      <c r="B210" s="3"/>
      <c r="C210" s="3"/>
      <c r="D210" s="3"/>
      <c r="E210" s="3"/>
      <c r="F210" s="9"/>
      <c r="G210" s="3"/>
      <c r="H210" s="3"/>
      <c r="I210" s="3"/>
      <c r="J210" s="3"/>
      <c r="K210" s="9"/>
      <c r="L210" s="5"/>
      <c r="M210" s="3"/>
      <c r="N210" s="3"/>
      <c r="O210" s="3"/>
      <c r="P210" s="3"/>
      <c r="Q210" s="3"/>
      <c r="R210" s="3"/>
      <c r="S210" s="3"/>
      <c r="T210" s="161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1:33" ht="19.5" customHeight="1">
      <c r="A211" s="3"/>
      <c r="B211" s="3"/>
      <c r="C211" s="3"/>
      <c r="D211" s="3"/>
      <c r="E211" s="3"/>
      <c r="F211" s="9"/>
      <c r="G211" s="3"/>
      <c r="H211" s="3"/>
      <c r="I211" s="3"/>
      <c r="J211" s="3"/>
      <c r="K211" s="9"/>
      <c r="L211" s="5"/>
      <c r="M211" s="3"/>
      <c r="N211" s="3"/>
      <c r="O211" s="3"/>
      <c r="P211" s="3"/>
      <c r="Q211" s="3"/>
      <c r="R211" s="3"/>
      <c r="S211" s="3"/>
      <c r="T211" s="161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</row>
    <row r="212" spans="1:33" ht="19.5" customHeight="1">
      <c r="A212" s="3"/>
      <c r="B212" s="3"/>
      <c r="C212" s="3"/>
      <c r="D212" s="3"/>
      <c r="E212" s="3"/>
      <c r="F212" s="9"/>
      <c r="G212" s="3"/>
      <c r="H212" s="3"/>
      <c r="I212" s="3"/>
      <c r="J212" s="3"/>
      <c r="K212" s="9"/>
      <c r="L212" s="5"/>
      <c r="M212" s="3"/>
      <c r="N212" s="3"/>
      <c r="O212" s="3"/>
      <c r="P212" s="3"/>
      <c r="Q212" s="3"/>
      <c r="R212" s="3"/>
      <c r="S212" s="3"/>
      <c r="T212" s="161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</row>
    <row r="213" spans="1:33" ht="19.5" customHeight="1">
      <c r="A213" s="3"/>
      <c r="B213" s="3"/>
      <c r="C213" s="3"/>
      <c r="D213" s="3"/>
      <c r="E213" s="3"/>
      <c r="F213" s="9"/>
      <c r="G213" s="3"/>
      <c r="H213" s="3"/>
      <c r="I213" s="3"/>
      <c r="J213" s="3"/>
      <c r="K213" s="9"/>
      <c r="L213" s="5"/>
      <c r="M213" s="3"/>
      <c r="N213" s="3"/>
      <c r="O213" s="3"/>
      <c r="P213" s="3"/>
      <c r="Q213" s="3"/>
      <c r="R213" s="3"/>
      <c r="S213" s="3"/>
      <c r="T213" s="161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</row>
    <row r="214" spans="1:33" ht="19.5" customHeight="1">
      <c r="A214" s="3"/>
      <c r="B214" s="3"/>
      <c r="C214" s="3"/>
      <c r="D214" s="3"/>
      <c r="E214" s="3"/>
      <c r="F214" s="9"/>
      <c r="G214" s="3"/>
      <c r="H214" s="3"/>
      <c r="I214" s="3"/>
      <c r="J214" s="3"/>
      <c r="K214" s="9"/>
      <c r="L214" s="5"/>
      <c r="M214" s="3"/>
      <c r="N214" s="3"/>
      <c r="O214" s="3"/>
      <c r="P214" s="3"/>
      <c r="Q214" s="3"/>
      <c r="R214" s="3"/>
      <c r="S214" s="3"/>
      <c r="T214" s="161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</row>
    <row r="215" spans="1:33" ht="19.5" customHeight="1">
      <c r="A215" s="3"/>
      <c r="B215" s="3"/>
      <c r="C215" s="3"/>
      <c r="D215" s="3"/>
      <c r="E215" s="3"/>
      <c r="F215" s="9"/>
      <c r="G215" s="3"/>
      <c r="H215" s="3"/>
      <c r="I215" s="3"/>
      <c r="J215" s="3"/>
      <c r="K215" s="9"/>
      <c r="L215" s="5"/>
      <c r="M215" s="3"/>
      <c r="N215" s="3"/>
      <c r="O215" s="3"/>
      <c r="P215" s="3"/>
      <c r="Q215" s="3"/>
      <c r="R215" s="3"/>
      <c r="S215" s="3"/>
      <c r="T215" s="161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</row>
    <row r="216" spans="1:33" ht="19.5" customHeight="1">
      <c r="A216" s="3"/>
      <c r="B216" s="3"/>
      <c r="C216" s="3"/>
      <c r="D216" s="3"/>
      <c r="E216" s="3"/>
      <c r="F216" s="9"/>
      <c r="G216" s="3"/>
      <c r="H216" s="3"/>
      <c r="I216" s="3"/>
      <c r="J216" s="3"/>
      <c r="K216" s="9"/>
      <c r="L216" s="5"/>
      <c r="M216" s="3"/>
      <c r="N216" s="3"/>
      <c r="O216" s="3"/>
      <c r="P216" s="3"/>
      <c r="Q216" s="3"/>
      <c r="R216" s="3"/>
      <c r="S216" s="3"/>
      <c r="T216" s="161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</row>
    <row r="217" spans="1:33" ht="19.5" customHeight="1">
      <c r="A217" s="3"/>
      <c r="B217" s="3"/>
      <c r="C217" s="3"/>
      <c r="D217" s="3"/>
      <c r="E217" s="3"/>
      <c r="F217" s="9"/>
      <c r="G217" s="3"/>
      <c r="H217" s="3"/>
      <c r="I217" s="3"/>
      <c r="J217" s="3"/>
      <c r="K217" s="9"/>
      <c r="L217" s="5"/>
      <c r="M217" s="3"/>
      <c r="N217" s="3"/>
      <c r="O217" s="3"/>
      <c r="P217" s="3"/>
      <c r="Q217" s="3"/>
      <c r="R217" s="3"/>
      <c r="S217" s="3"/>
      <c r="T217" s="161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</row>
    <row r="218" spans="1:33" ht="19.5" customHeight="1">
      <c r="A218" s="3"/>
      <c r="B218" s="3"/>
      <c r="C218" s="3"/>
      <c r="D218" s="3"/>
      <c r="E218" s="3"/>
      <c r="F218" s="9"/>
      <c r="G218" s="3"/>
      <c r="H218" s="3"/>
      <c r="I218" s="3"/>
      <c r="J218" s="3"/>
      <c r="K218" s="9"/>
      <c r="L218" s="5"/>
      <c r="M218" s="3"/>
      <c r="N218" s="3"/>
      <c r="O218" s="3"/>
      <c r="P218" s="3"/>
      <c r="Q218" s="3"/>
      <c r="R218" s="3"/>
      <c r="S218" s="3"/>
      <c r="T218" s="161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</row>
    <row r="219" spans="1:33" ht="19.5" customHeight="1">
      <c r="A219" s="3"/>
      <c r="B219" s="3"/>
      <c r="C219" s="3"/>
      <c r="D219" s="3"/>
      <c r="E219" s="3"/>
      <c r="F219" s="9"/>
      <c r="G219" s="3"/>
      <c r="H219" s="3"/>
      <c r="I219" s="3"/>
      <c r="J219" s="3"/>
      <c r="K219" s="9"/>
      <c r="L219" s="5"/>
      <c r="M219" s="3"/>
      <c r="N219" s="3"/>
      <c r="O219" s="3"/>
      <c r="P219" s="3"/>
      <c r="Q219" s="3"/>
      <c r="R219" s="3"/>
      <c r="S219" s="3"/>
      <c r="T219" s="161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</row>
    <row r="220" spans="1:33" ht="19.5" customHeight="1">
      <c r="A220" s="3"/>
      <c r="B220" s="3"/>
      <c r="C220" s="3"/>
      <c r="D220" s="3"/>
      <c r="E220" s="3"/>
      <c r="F220" s="9"/>
      <c r="G220" s="3"/>
      <c r="H220" s="3"/>
      <c r="I220" s="3"/>
      <c r="J220" s="3"/>
      <c r="K220" s="9"/>
      <c r="L220" s="5"/>
      <c r="M220" s="3"/>
      <c r="N220" s="3"/>
      <c r="O220" s="3"/>
      <c r="P220" s="3"/>
      <c r="Q220" s="3"/>
      <c r="R220" s="3"/>
      <c r="S220" s="3"/>
      <c r="T220" s="161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</row>
    <row r="221" spans="1:33" ht="19.5" customHeight="1">
      <c r="A221" s="3"/>
      <c r="B221" s="3"/>
      <c r="C221" s="3"/>
      <c r="D221" s="3"/>
      <c r="E221" s="3"/>
      <c r="F221" s="9"/>
      <c r="G221" s="3"/>
      <c r="H221" s="3"/>
      <c r="I221" s="3"/>
      <c r="J221" s="3"/>
      <c r="K221" s="9"/>
      <c r="L221" s="5"/>
      <c r="M221" s="3"/>
      <c r="N221" s="3"/>
      <c r="O221" s="3"/>
      <c r="P221" s="3"/>
      <c r="Q221" s="3"/>
      <c r="R221" s="3"/>
      <c r="S221" s="3"/>
      <c r="T221" s="161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</row>
    <row r="222" spans="1:33" ht="19.5" customHeight="1">
      <c r="A222" s="3"/>
      <c r="B222" s="3"/>
      <c r="C222" s="3"/>
      <c r="D222" s="3"/>
      <c r="E222" s="3"/>
      <c r="F222" s="9"/>
      <c r="G222" s="3"/>
      <c r="H222" s="3"/>
      <c r="I222" s="3"/>
      <c r="J222" s="3"/>
      <c r="K222" s="9"/>
      <c r="L222" s="5"/>
      <c r="M222" s="3"/>
      <c r="N222" s="3"/>
      <c r="O222" s="3"/>
      <c r="P222" s="3"/>
      <c r="Q222" s="3"/>
      <c r="R222" s="3"/>
      <c r="S222" s="3"/>
      <c r="T222" s="161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</row>
    <row r="223" spans="1:33" ht="19.5" customHeight="1">
      <c r="A223" s="3"/>
      <c r="B223" s="3"/>
      <c r="C223" s="3"/>
      <c r="D223" s="3"/>
      <c r="E223" s="3"/>
      <c r="F223" s="9"/>
      <c r="G223" s="3"/>
      <c r="H223" s="3"/>
      <c r="I223" s="3"/>
      <c r="J223" s="3"/>
      <c r="K223" s="9"/>
      <c r="L223" s="5"/>
      <c r="M223" s="3"/>
      <c r="N223" s="3"/>
      <c r="O223" s="3"/>
      <c r="P223" s="3"/>
      <c r="Q223" s="3"/>
      <c r="R223" s="3"/>
      <c r="S223" s="3"/>
      <c r="T223" s="161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</row>
    <row r="224" spans="1:33" ht="19.5" customHeight="1">
      <c r="A224" s="3"/>
      <c r="B224" s="3"/>
      <c r="C224" s="3"/>
      <c r="D224" s="3"/>
      <c r="E224" s="3"/>
      <c r="F224" s="9"/>
      <c r="G224" s="3"/>
      <c r="H224" s="3"/>
      <c r="I224" s="3"/>
      <c r="J224" s="3"/>
      <c r="K224" s="9"/>
      <c r="L224" s="5"/>
      <c r="M224" s="3"/>
      <c r="N224" s="3"/>
      <c r="O224" s="3"/>
      <c r="P224" s="3"/>
      <c r="Q224" s="3"/>
      <c r="R224" s="3"/>
      <c r="S224" s="3"/>
      <c r="T224" s="161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</row>
    <row r="225" spans="1:33" ht="19.5" customHeight="1">
      <c r="A225" s="3"/>
      <c r="B225" s="3"/>
      <c r="C225" s="3"/>
      <c r="D225" s="3"/>
      <c r="E225" s="3"/>
      <c r="F225" s="9"/>
      <c r="G225" s="3"/>
      <c r="H225" s="3"/>
      <c r="I225" s="3"/>
      <c r="J225" s="3"/>
      <c r="K225" s="9"/>
      <c r="L225" s="5"/>
      <c r="M225" s="3"/>
      <c r="N225" s="3"/>
      <c r="O225" s="3"/>
      <c r="P225" s="3"/>
      <c r="Q225" s="3"/>
      <c r="R225" s="3"/>
      <c r="S225" s="3"/>
      <c r="T225" s="161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1:33" ht="19.5" customHeight="1">
      <c r="A226" s="3"/>
      <c r="B226" s="3"/>
      <c r="C226" s="3"/>
      <c r="D226" s="3"/>
      <c r="E226" s="3"/>
      <c r="F226" s="9"/>
      <c r="G226" s="3"/>
      <c r="H226" s="3"/>
      <c r="I226" s="3"/>
      <c r="J226" s="3"/>
      <c r="K226" s="9"/>
      <c r="L226" s="5"/>
      <c r="M226" s="3"/>
      <c r="N226" s="3"/>
      <c r="O226" s="3"/>
      <c r="P226" s="3"/>
      <c r="Q226" s="3"/>
      <c r="R226" s="3"/>
      <c r="S226" s="3"/>
      <c r="T226" s="161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1:33" ht="19.5" customHeight="1">
      <c r="A227" s="3"/>
      <c r="B227" s="3"/>
      <c r="C227" s="3"/>
      <c r="D227" s="3"/>
      <c r="E227" s="3"/>
      <c r="F227" s="9"/>
      <c r="G227" s="3"/>
      <c r="H227" s="3"/>
      <c r="I227" s="3"/>
      <c r="J227" s="3"/>
      <c r="K227" s="9"/>
      <c r="L227" s="5"/>
      <c r="M227" s="3"/>
      <c r="N227" s="3"/>
      <c r="O227" s="3"/>
      <c r="P227" s="3"/>
      <c r="Q227" s="3"/>
      <c r="R227" s="3"/>
      <c r="S227" s="3"/>
      <c r="T227" s="161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</row>
    <row r="228" spans="1:33" ht="19.5" customHeight="1">
      <c r="A228" s="3"/>
      <c r="B228" s="3"/>
      <c r="C228" s="3"/>
      <c r="D228" s="3"/>
      <c r="E228" s="3"/>
      <c r="F228" s="9"/>
      <c r="G228" s="3"/>
      <c r="H228" s="3"/>
      <c r="I228" s="3"/>
      <c r="J228" s="3"/>
      <c r="K228" s="9"/>
      <c r="L228" s="5"/>
      <c r="M228" s="3"/>
      <c r="N228" s="3"/>
      <c r="O228" s="3"/>
      <c r="P228" s="3"/>
      <c r="Q228" s="3"/>
      <c r="R228" s="3"/>
      <c r="S228" s="3"/>
      <c r="T228" s="161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ht="19.5" customHeight="1">
      <c r="A229" s="331"/>
      <c r="B229" s="3"/>
      <c r="C229" s="3"/>
      <c r="D229" s="3"/>
      <c r="E229" s="3"/>
      <c r="F229" s="9"/>
      <c r="G229" s="3"/>
      <c r="H229" s="3"/>
      <c r="I229" s="3"/>
      <c r="J229" s="3"/>
      <c r="K229" s="9"/>
      <c r="L229" s="5"/>
      <c r="M229" s="3"/>
      <c r="N229" s="3"/>
      <c r="O229" s="3"/>
      <c r="P229" s="3"/>
      <c r="Q229" s="3"/>
      <c r="R229" s="3"/>
      <c r="S229" s="3"/>
      <c r="T229" s="161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ht="19.5" customHeight="1">
      <c r="A230" s="163"/>
      <c r="B230" s="3"/>
      <c r="C230" s="3"/>
      <c r="D230" s="3"/>
      <c r="E230" s="3"/>
      <c r="F230" s="9"/>
      <c r="G230" s="3"/>
      <c r="H230" s="3"/>
      <c r="I230" s="3"/>
      <c r="J230" s="3"/>
      <c r="K230" s="9"/>
      <c r="L230" s="5"/>
      <c r="M230" s="3"/>
      <c r="N230" s="3"/>
      <c r="O230" s="3"/>
      <c r="P230" s="3"/>
      <c r="Q230" s="3"/>
      <c r="R230" s="3"/>
      <c r="S230" s="3"/>
      <c r="T230" s="161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ht="19.5" customHeight="1">
      <c r="A231" s="163"/>
      <c r="B231" s="3"/>
      <c r="C231" s="3"/>
      <c r="D231" s="3"/>
      <c r="E231" s="3"/>
      <c r="F231" s="9"/>
      <c r="G231" s="3"/>
      <c r="H231" s="3"/>
      <c r="I231" s="3"/>
      <c r="J231" s="3"/>
      <c r="K231" s="9"/>
      <c r="L231" s="5"/>
      <c r="M231" s="3"/>
      <c r="N231" s="3"/>
      <c r="O231" s="3"/>
      <c r="P231" s="3"/>
      <c r="Q231" s="3"/>
      <c r="R231" s="3"/>
      <c r="S231" s="3"/>
      <c r="T231" s="161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ht="19.5" customHeight="1">
      <c r="A232" s="163"/>
      <c r="B232" s="3"/>
      <c r="C232" s="3"/>
      <c r="D232" s="3"/>
      <c r="E232" s="3"/>
      <c r="F232" s="9"/>
      <c r="G232" s="3"/>
      <c r="H232" s="3"/>
      <c r="I232" s="3"/>
      <c r="J232" s="3"/>
      <c r="K232" s="9"/>
      <c r="L232" s="5"/>
      <c r="M232" s="3"/>
      <c r="N232" s="3"/>
      <c r="O232" s="3"/>
      <c r="P232" s="3"/>
      <c r="Q232" s="3"/>
      <c r="R232" s="3"/>
      <c r="S232" s="3"/>
      <c r="T232" s="161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ht="19.5" customHeight="1">
      <c r="A233" s="163"/>
      <c r="B233" s="3"/>
      <c r="C233" s="3"/>
      <c r="D233" s="3"/>
      <c r="E233" s="3"/>
      <c r="F233" s="9"/>
      <c r="G233" s="3"/>
      <c r="H233" s="3"/>
      <c r="I233" s="3"/>
      <c r="J233" s="3"/>
      <c r="K233" s="9"/>
      <c r="L233" s="5"/>
      <c r="M233" s="3"/>
      <c r="N233" s="3"/>
      <c r="O233" s="3"/>
      <c r="P233" s="3"/>
      <c r="Q233" s="3"/>
      <c r="R233" s="3"/>
      <c r="S233" s="3"/>
      <c r="T233" s="161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ht="19.5" customHeight="1">
      <c r="A234" s="163"/>
      <c r="B234" s="3"/>
      <c r="C234" s="3"/>
      <c r="D234" s="3"/>
      <c r="E234" s="3"/>
      <c r="F234" s="9"/>
      <c r="G234" s="3"/>
      <c r="H234" s="3"/>
      <c r="I234" s="3"/>
      <c r="J234" s="3"/>
      <c r="K234" s="9"/>
      <c r="L234" s="5"/>
      <c r="M234" s="3"/>
      <c r="N234" s="3"/>
      <c r="O234" s="3"/>
      <c r="P234" s="3"/>
      <c r="Q234" s="3"/>
      <c r="R234" s="3"/>
      <c r="S234" s="3"/>
      <c r="T234" s="161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ht="19.5" customHeight="1">
      <c r="A235" s="163"/>
      <c r="B235" s="3"/>
      <c r="C235" s="3"/>
      <c r="D235" s="3"/>
      <c r="E235" s="3"/>
      <c r="F235" s="9"/>
      <c r="G235" s="3"/>
      <c r="H235" s="3"/>
      <c r="I235" s="3"/>
      <c r="J235" s="3"/>
      <c r="K235" s="9"/>
      <c r="L235" s="5"/>
      <c r="M235" s="3"/>
      <c r="N235" s="3"/>
      <c r="O235" s="3"/>
      <c r="P235" s="3"/>
      <c r="Q235" s="3"/>
      <c r="R235" s="3"/>
      <c r="S235" s="3"/>
      <c r="T235" s="161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ht="19.5" customHeight="1">
      <c r="A236" s="163"/>
      <c r="B236" s="3"/>
      <c r="C236" s="3"/>
      <c r="D236" s="3"/>
      <c r="E236" s="3"/>
      <c r="F236" s="9"/>
      <c r="G236" s="3"/>
      <c r="H236" s="3"/>
      <c r="I236" s="3"/>
      <c r="J236" s="3"/>
      <c r="K236" s="9"/>
      <c r="L236" s="5"/>
      <c r="M236" s="3"/>
      <c r="N236" s="3"/>
      <c r="O236" s="3"/>
      <c r="P236" s="3"/>
      <c r="Q236" s="3"/>
      <c r="R236" s="3"/>
      <c r="S236" s="3"/>
      <c r="T236" s="161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ht="19.5" customHeight="1">
      <c r="A237" s="163"/>
      <c r="B237" s="3"/>
      <c r="C237" s="3"/>
      <c r="D237" s="3"/>
      <c r="E237" s="3"/>
      <c r="F237" s="9"/>
      <c r="G237" s="3"/>
      <c r="H237" s="3"/>
      <c r="I237" s="3"/>
      <c r="J237" s="3"/>
      <c r="K237" s="9"/>
      <c r="L237" s="5"/>
      <c r="M237" s="3"/>
      <c r="N237" s="3"/>
      <c r="O237" s="3"/>
      <c r="P237" s="3"/>
      <c r="Q237" s="3"/>
      <c r="R237" s="3"/>
      <c r="S237" s="3"/>
      <c r="T237" s="161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ht="19.5" customHeight="1">
      <c r="A238" s="163"/>
      <c r="B238" s="3"/>
      <c r="C238" s="3"/>
      <c r="D238" s="3"/>
      <c r="E238" s="3"/>
      <c r="F238" s="9"/>
      <c r="G238" s="3"/>
      <c r="H238" s="3"/>
      <c r="I238" s="3"/>
      <c r="J238" s="3"/>
      <c r="K238" s="9"/>
      <c r="L238" s="5"/>
      <c r="M238" s="3"/>
      <c r="N238" s="3"/>
      <c r="O238" s="3"/>
      <c r="P238" s="3"/>
      <c r="Q238" s="3"/>
      <c r="R238" s="3"/>
      <c r="S238" s="3"/>
      <c r="T238" s="161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ht="19.5" customHeight="1">
      <c r="A239" s="163"/>
      <c r="B239" s="3"/>
      <c r="C239" s="3"/>
      <c r="D239" s="3"/>
      <c r="E239" s="3"/>
      <c r="F239" s="9"/>
      <c r="G239" s="3"/>
      <c r="H239" s="3"/>
      <c r="I239" s="3"/>
      <c r="J239" s="3"/>
      <c r="K239" s="9"/>
      <c r="L239" s="5"/>
      <c r="M239" s="3"/>
      <c r="N239" s="3"/>
      <c r="O239" s="3"/>
      <c r="P239" s="3"/>
      <c r="Q239" s="3"/>
      <c r="R239" s="3"/>
      <c r="S239" s="3"/>
      <c r="T239" s="161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ht="19.5" customHeight="1">
      <c r="A240" s="163"/>
      <c r="B240" s="3"/>
      <c r="C240" s="3"/>
      <c r="D240" s="3"/>
      <c r="E240" s="3"/>
      <c r="F240" s="9"/>
      <c r="G240" s="3"/>
      <c r="H240" s="3"/>
      <c r="I240" s="3"/>
      <c r="J240" s="3"/>
      <c r="K240" s="9"/>
      <c r="L240" s="5"/>
      <c r="M240" s="3"/>
      <c r="N240" s="3"/>
      <c r="O240" s="3"/>
      <c r="P240" s="3"/>
      <c r="Q240" s="3"/>
      <c r="R240" s="3"/>
      <c r="S240" s="3"/>
      <c r="T240" s="161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ht="19.5" customHeight="1">
      <c r="A241" s="163"/>
      <c r="B241" s="3"/>
      <c r="C241" s="3"/>
      <c r="D241" s="3"/>
      <c r="E241" s="3"/>
      <c r="F241" s="9"/>
      <c r="G241" s="3"/>
      <c r="H241" s="3"/>
      <c r="I241" s="3"/>
      <c r="J241" s="3"/>
      <c r="K241" s="9"/>
      <c r="L241" s="5"/>
      <c r="M241" s="3"/>
      <c r="N241" s="3"/>
      <c r="O241" s="3"/>
      <c r="P241" s="3"/>
      <c r="Q241" s="3"/>
      <c r="R241" s="3"/>
      <c r="S241" s="3"/>
      <c r="T241" s="161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ht="19.5" customHeight="1">
      <c r="A242" s="163"/>
      <c r="B242" s="3"/>
      <c r="C242" s="3"/>
      <c r="D242" s="3"/>
      <c r="E242" s="3"/>
      <c r="F242" s="9"/>
      <c r="G242" s="3"/>
      <c r="H242" s="3"/>
      <c r="I242" s="3"/>
      <c r="J242" s="3"/>
      <c r="K242" s="9"/>
      <c r="L242" s="5"/>
      <c r="M242" s="3"/>
      <c r="N242" s="3"/>
      <c r="O242" s="3"/>
      <c r="P242" s="3"/>
      <c r="Q242" s="3"/>
      <c r="R242" s="3"/>
      <c r="S242" s="3"/>
      <c r="T242" s="161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ht="19.5" customHeight="1">
      <c r="A243" s="163"/>
      <c r="B243" s="3"/>
      <c r="C243" s="3"/>
      <c r="D243" s="3"/>
      <c r="E243" s="3"/>
      <c r="F243" s="9"/>
      <c r="G243" s="3"/>
      <c r="H243" s="3"/>
      <c r="I243" s="3"/>
      <c r="J243" s="3"/>
      <c r="K243" s="9"/>
      <c r="L243" s="5"/>
      <c r="M243" s="3"/>
      <c r="N243" s="3"/>
      <c r="O243" s="3"/>
      <c r="P243" s="3"/>
      <c r="Q243" s="3"/>
      <c r="R243" s="3"/>
      <c r="S243" s="3"/>
      <c r="T243" s="161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ht="19.5" customHeight="1">
      <c r="A244" s="163"/>
      <c r="B244" s="3"/>
      <c r="C244" s="3"/>
      <c r="D244" s="3"/>
      <c r="E244" s="3"/>
      <c r="F244" s="9"/>
      <c r="G244" s="3"/>
      <c r="H244" s="3"/>
      <c r="I244" s="3"/>
      <c r="J244" s="3"/>
      <c r="K244" s="9"/>
      <c r="L244" s="5"/>
      <c r="M244" s="3"/>
      <c r="N244" s="3"/>
      <c r="O244" s="3"/>
      <c r="P244" s="3"/>
      <c r="Q244" s="3"/>
      <c r="R244" s="3"/>
      <c r="S244" s="3"/>
      <c r="T244" s="161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ht="19.5" customHeight="1">
      <c r="A245" s="163"/>
      <c r="B245" s="3"/>
      <c r="C245" s="3"/>
      <c r="D245" s="3"/>
      <c r="E245" s="3"/>
      <c r="F245" s="9"/>
      <c r="G245" s="3"/>
      <c r="H245" s="3"/>
      <c r="I245" s="3"/>
      <c r="J245" s="3"/>
      <c r="K245" s="9"/>
      <c r="L245" s="5"/>
      <c r="M245" s="3"/>
      <c r="N245" s="3"/>
      <c r="O245" s="3"/>
      <c r="P245" s="3"/>
      <c r="Q245" s="3"/>
      <c r="R245" s="3"/>
      <c r="S245" s="3"/>
      <c r="T245" s="161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ht="19.5" customHeight="1">
      <c r="A246" s="163"/>
      <c r="B246" s="3"/>
      <c r="C246" s="3"/>
      <c r="D246" s="3"/>
      <c r="E246" s="3"/>
      <c r="F246" s="9"/>
      <c r="G246" s="3"/>
      <c r="H246" s="3"/>
      <c r="I246" s="3"/>
      <c r="J246" s="3"/>
      <c r="K246" s="9"/>
      <c r="L246" s="5"/>
      <c r="M246" s="3"/>
      <c r="N246" s="3"/>
      <c r="O246" s="3"/>
      <c r="P246" s="3"/>
      <c r="Q246" s="3"/>
      <c r="R246" s="3"/>
      <c r="S246" s="3"/>
      <c r="T246" s="161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ht="19.5" customHeight="1">
      <c r="A247" s="163"/>
      <c r="B247" s="3"/>
      <c r="C247" s="3"/>
      <c r="D247" s="3"/>
      <c r="E247" s="3"/>
      <c r="F247" s="9"/>
      <c r="G247" s="3"/>
      <c r="H247" s="3"/>
      <c r="I247" s="3"/>
      <c r="J247" s="3"/>
      <c r="K247" s="9"/>
      <c r="L247" s="5"/>
      <c r="M247" s="3"/>
      <c r="N247" s="3"/>
      <c r="O247" s="3"/>
      <c r="P247" s="3"/>
      <c r="Q247" s="3"/>
      <c r="R247" s="3"/>
      <c r="S247" s="3"/>
      <c r="T247" s="161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ht="19.5" customHeight="1">
      <c r="A248" s="163"/>
      <c r="B248" s="3"/>
      <c r="C248" s="3"/>
      <c r="D248" s="3"/>
      <c r="E248" s="3"/>
      <c r="F248" s="9"/>
      <c r="G248" s="3"/>
      <c r="H248" s="3"/>
      <c r="I248" s="3"/>
      <c r="J248" s="3"/>
      <c r="K248" s="9"/>
      <c r="L248" s="5"/>
      <c r="M248" s="3"/>
      <c r="N248" s="3"/>
      <c r="O248" s="3"/>
      <c r="P248" s="3"/>
      <c r="Q248" s="3"/>
      <c r="R248" s="3"/>
      <c r="S248" s="3"/>
      <c r="T248" s="161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ht="19.5" customHeight="1">
      <c r="A249" s="163"/>
      <c r="B249" s="3"/>
      <c r="C249" s="3"/>
      <c r="D249" s="3"/>
      <c r="E249" s="3"/>
      <c r="F249" s="9"/>
      <c r="G249" s="3"/>
      <c r="H249" s="3"/>
      <c r="I249" s="3"/>
      <c r="J249" s="3"/>
      <c r="K249" s="9"/>
      <c r="L249" s="5"/>
      <c r="M249" s="3"/>
      <c r="N249" s="3"/>
      <c r="O249" s="3"/>
      <c r="P249" s="3"/>
      <c r="Q249" s="3"/>
      <c r="R249" s="3"/>
      <c r="S249" s="3"/>
      <c r="T249" s="161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ht="19.5" customHeight="1">
      <c r="A250" s="163"/>
      <c r="B250" s="3"/>
      <c r="C250" s="3"/>
      <c r="D250" s="3"/>
      <c r="E250" s="3"/>
      <c r="F250" s="9"/>
      <c r="G250" s="3"/>
      <c r="H250" s="3"/>
      <c r="I250" s="3"/>
      <c r="J250" s="3"/>
      <c r="K250" s="9"/>
      <c r="L250" s="5"/>
      <c r="M250" s="3"/>
      <c r="N250" s="3"/>
      <c r="O250" s="3"/>
      <c r="P250" s="3"/>
      <c r="Q250" s="3"/>
      <c r="R250" s="3"/>
      <c r="S250" s="3"/>
      <c r="T250" s="161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ht="19.5" customHeight="1">
      <c r="A251" s="163"/>
      <c r="B251" s="3"/>
      <c r="C251" s="3"/>
      <c r="D251" s="3"/>
      <c r="E251" s="3"/>
      <c r="F251" s="9"/>
      <c r="G251" s="3"/>
      <c r="H251" s="3"/>
      <c r="I251" s="3"/>
      <c r="J251" s="3"/>
      <c r="K251" s="9"/>
      <c r="L251" s="5"/>
      <c r="M251" s="3"/>
      <c r="N251" s="3"/>
      <c r="O251" s="3"/>
      <c r="P251" s="3"/>
      <c r="Q251" s="3"/>
      <c r="R251" s="3"/>
      <c r="S251" s="3"/>
      <c r="T251" s="161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ht="19.5" customHeight="1">
      <c r="A252" s="163"/>
      <c r="B252" s="3"/>
      <c r="C252" s="3"/>
      <c r="D252" s="3"/>
      <c r="E252" s="3"/>
      <c r="F252" s="9"/>
      <c r="G252" s="3"/>
      <c r="H252" s="3"/>
      <c r="I252" s="3"/>
      <c r="J252" s="3"/>
      <c r="K252" s="9"/>
      <c r="L252" s="5"/>
      <c r="M252" s="3"/>
      <c r="N252" s="3"/>
      <c r="O252" s="3"/>
      <c r="P252" s="3"/>
      <c r="Q252" s="3"/>
      <c r="R252" s="3"/>
      <c r="S252" s="3"/>
      <c r="T252" s="161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ht="19.5" customHeight="1">
      <c r="A253" s="163"/>
      <c r="B253" s="3"/>
      <c r="C253" s="3"/>
      <c r="D253" s="3"/>
      <c r="E253" s="3"/>
      <c r="F253" s="9"/>
      <c r="G253" s="3"/>
      <c r="H253" s="3"/>
      <c r="I253" s="3"/>
      <c r="J253" s="3"/>
      <c r="K253" s="9"/>
      <c r="L253" s="5"/>
      <c r="M253" s="3"/>
      <c r="N253" s="3"/>
      <c r="O253" s="3"/>
      <c r="P253" s="3"/>
      <c r="Q253" s="3"/>
      <c r="R253" s="3"/>
      <c r="S253" s="3"/>
      <c r="T253" s="161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ht="19.5" customHeight="1">
      <c r="A254" s="163"/>
      <c r="B254" s="3"/>
      <c r="C254" s="3"/>
      <c r="D254" s="3"/>
      <c r="E254" s="3"/>
      <c r="F254" s="9"/>
      <c r="G254" s="3"/>
      <c r="H254" s="3"/>
      <c r="I254" s="3"/>
      <c r="J254" s="3"/>
      <c r="K254" s="9"/>
      <c r="L254" s="5"/>
      <c r="M254" s="3"/>
      <c r="N254" s="3"/>
      <c r="O254" s="3"/>
      <c r="P254" s="3"/>
      <c r="Q254" s="3"/>
      <c r="R254" s="3"/>
      <c r="S254" s="3"/>
      <c r="T254" s="161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ht="19.5" customHeight="1">
      <c r="A255" s="163"/>
      <c r="B255" s="3"/>
      <c r="C255" s="3"/>
      <c r="D255" s="3"/>
      <c r="E255" s="3"/>
      <c r="F255" s="9"/>
      <c r="G255" s="3"/>
      <c r="H255" s="3"/>
      <c r="I255" s="3"/>
      <c r="J255" s="3"/>
      <c r="K255" s="9"/>
      <c r="L255" s="5"/>
      <c r="M255" s="3"/>
      <c r="N255" s="3"/>
      <c r="O255" s="3"/>
      <c r="P255" s="3"/>
      <c r="Q255" s="3"/>
      <c r="R255" s="3"/>
      <c r="S255" s="3"/>
      <c r="T255" s="161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52">
    <mergeCell ref="E53:H53"/>
    <mergeCell ref="E54:H54"/>
    <mergeCell ref="E55:H55"/>
    <mergeCell ref="E48:J48"/>
    <mergeCell ref="K48:P48"/>
    <mergeCell ref="E49:H49"/>
    <mergeCell ref="K49:N49"/>
    <mergeCell ref="E50:H50"/>
    <mergeCell ref="Q53:T53"/>
    <mergeCell ref="Q54:T54"/>
    <mergeCell ref="Q55:T55"/>
    <mergeCell ref="K50:N50"/>
    <mergeCell ref="K51:N51"/>
    <mergeCell ref="K52:N52"/>
    <mergeCell ref="K53:N53"/>
    <mergeCell ref="K54:N54"/>
    <mergeCell ref="K55:N55"/>
    <mergeCell ref="Q51:T51"/>
    <mergeCell ref="E4:G5"/>
    <mergeCell ref="H4:H6"/>
    <mergeCell ref="Q49:T49"/>
    <mergeCell ref="Q50:T50"/>
    <mergeCell ref="Q52:T52"/>
    <mergeCell ref="E51:H51"/>
    <mergeCell ref="E52:H52"/>
    <mergeCell ref="Q48:V48"/>
    <mergeCell ref="A1:B1"/>
    <mergeCell ref="A3:D3"/>
    <mergeCell ref="A4:A6"/>
    <mergeCell ref="B4:B6"/>
    <mergeCell ref="C4:D5"/>
    <mergeCell ref="AD4:AD5"/>
    <mergeCell ref="AE4:AE5"/>
    <mergeCell ref="AF4:AF5"/>
    <mergeCell ref="AG4:AG5"/>
    <mergeCell ref="T4:T6"/>
    <mergeCell ref="U4:U5"/>
    <mergeCell ref="V4:V5"/>
    <mergeCell ref="W4:W5"/>
    <mergeCell ref="X4:X5"/>
    <mergeCell ref="Y4:Y5"/>
    <mergeCell ref="Z4:Z5"/>
    <mergeCell ref="P4:P5"/>
    <mergeCell ref="Q4:S5"/>
    <mergeCell ref="AA4:AA5"/>
    <mergeCell ref="AB4:AB5"/>
    <mergeCell ref="AC4:AC5"/>
    <mergeCell ref="I4:I5"/>
    <mergeCell ref="J4:J5"/>
    <mergeCell ref="K4:M5"/>
    <mergeCell ref="N4:N6"/>
    <mergeCell ref="O4:O5"/>
  </mergeCells>
  <printOptions horizontalCentered="1"/>
  <pageMargins left="0" right="0" top="0.5" bottom="0.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00"/>
  <sheetViews>
    <sheetView workbookViewId="0">
      <pane xSplit="1" topLeftCell="B1" activePane="topRight" state="frozen"/>
      <selection pane="topRight" activeCell="C2" sqref="C2"/>
    </sheetView>
  </sheetViews>
  <sheetFormatPr defaultColWidth="12.5703125" defaultRowHeight="15" customHeight="1"/>
  <cols>
    <col min="1" max="1" width="9.140625" customWidth="1"/>
    <col min="2" max="2" width="10.140625" customWidth="1"/>
    <col min="3" max="3" width="9.140625" customWidth="1"/>
    <col min="4" max="4" width="9.42578125" customWidth="1"/>
    <col min="5" max="55" width="9.140625" customWidth="1"/>
  </cols>
  <sheetData>
    <row r="1" spans="1:55" ht="15.75">
      <c r="A1" s="380" t="s">
        <v>1369</v>
      </c>
      <c r="B1" s="380"/>
      <c r="C1" s="380"/>
      <c r="D1" s="380"/>
      <c r="E1" s="380"/>
      <c r="F1" s="380"/>
      <c r="G1" s="380"/>
      <c r="H1" s="380"/>
      <c r="I1" s="344"/>
      <c r="J1" s="344"/>
      <c r="K1" s="344"/>
      <c r="L1" s="344"/>
      <c r="M1" s="344"/>
      <c r="N1" s="344"/>
      <c r="O1" s="344"/>
      <c r="P1" s="344"/>
      <c r="Q1" s="380" t="s">
        <v>1370</v>
      </c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</row>
    <row r="2" spans="1:55" ht="15.75">
      <c r="A2" s="380" t="s">
        <v>1371</v>
      </c>
      <c r="B2" s="380"/>
      <c r="C2" s="380"/>
      <c r="D2" s="380"/>
      <c r="E2" s="380"/>
      <c r="F2" s="380"/>
      <c r="G2" s="380"/>
      <c r="H2" s="380"/>
      <c r="I2" s="344"/>
      <c r="J2" s="472" t="s">
        <v>1372</v>
      </c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380"/>
      <c r="AG2" s="380"/>
      <c r="AH2" s="380"/>
      <c r="AI2" s="380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</row>
    <row r="3" spans="1:55" ht="15.75">
      <c r="A3" s="380" t="s">
        <v>1373</v>
      </c>
      <c r="B3" s="381"/>
      <c r="C3" s="381"/>
      <c r="D3" s="381"/>
      <c r="E3" s="380"/>
      <c r="F3" s="380"/>
      <c r="G3" s="380"/>
      <c r="H3" s="380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473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</row>
    <row r="4" spans="1:55" ht="18.75">
      <c r="A4" s="344" t="s">
        <v>1374</v>
      </c>
      <c r="B4" s="380"/>
      <c r="C4" s="380"/>
      <c r="D4" s="380"/>
      <c r="E4" s="380"/>
      <c r="F4" s="380"/>
      <c r="G4" s="380"/>
      <c r="H4" s="380"/>
      <c r="I4" s="344"/>
      <c r="J4" s="474" t="s">
        <v>1375</v>
      </c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380"/>
      <c r="AG4" s="380"/>
      <c r="AH4" s="380"/>
      <c r="AI4" s="380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</row>
    <row r="5" spans="1:55" ht="20.25">
      <c r="A5" s="382"/>
      <c r="B5" s="383"/>
      <c r="C5" s="383"/>
      <c r="D5" s="383"/>
      <c r="E5" s="383"/>
      <c r="F5" s="383"/>
      <c r="G5" s="383"/>
      <c r="H5" s="383"/>
      <c r="I5" s="384"/>
      <c r="J5" s="474" t="s">
        <v>1376</v>
      </c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6"/>
      <c r="AD5" s="446"/>
      <c r="AE5" s="446"/>
      <c r="AF5" s="385"/>
      <c r="AG5" s="385"/>
      <c r="AH5" s="385"/>
      <c r="AI5" s="385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</row>
    <row r="6" spans="1:55" ht="15.75">
      <c r="A6" s="344"/>
      <c r="B6" s="386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 t="s">
        <v>162</v>
      </c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</row>
    <row r="7" spans="1:55" ht="20.25">
      <c r="A7" s="480" t="s">
        <v>1377</v>
      </c>
      <c r="B7" s="475" t="s">
        <v>77</v>
      </c>
      <c r="C7" s="465"/>
      <c r="D7" s="465"/>
      <c r="E7" s="465"/>
      <c r="F7" s="465"/>
      <c r="G7" s="465"/>
      <c r="H7" s="465"/>
      <c r="I7" s="465"/>
      <c r="J7" s="465"/>
      <c r="K7" s="471"/>
      <c r="L7" s="475" t="s">
        <v>78</v>
      </c>
      <c r="M7" s="465"/>
      <c r="N7" s="465"/>
      <c r="O7" s="465"/>
      <c r="P7" s="465"/>
      <c r="Q7" s="465"/>
      <c r="R7" s="465"/>
      <c r="S7" s="465"/>
      <c r="T7" s="465"/>
      <c r="U7" s="471"/>
      <c r="V7" s="475" t="s">
        <v>79</v>
      </c>
      <c r="W7" s="465"/>
      <c r="X7" s="465"/>
      <c r="Y7" s="465"/>
      <c r="Z7" s="465"/>
      <c r="AA7" s="465"/>
      <c r="AB7" s="465"/>
      <c r="AC7" s="465"/>
      <c r="AD7" s="465"/>
      <c r="AE7" s="471"/>
      <c r="AF7" s="387"/>
      <c r="AG7" s="387"/>
      <c r="AH7" s="387"/>
      <c r="AI7" s="387"/>
      <c r="AJ7" s="388"/>
      <c r="AK7" s="388"/>
      <c r="AL7" s="388"/>
      <c r="AM7" s="388"/>
      <c r="AN7" s="388"/>
      <c r="AO7" s="388"/>
      <c r="AP7" s="388"/>
      <c r="AQ7" s="388"/>
      <c r="AR7" s="388"/>
      <c r="AS7" s="388"/>
      <c r="AT7" s="388"/>
      <c r="AU7" s="388"/>
      <c r="AV7" s="388"/>
      <c r="AW7" s="388"/>
      <c r="AX7" s="388"/>
      <c r="AY7" s="388"/>
      <c r="AZ7" s="388"/>
      <c r="BA7" s="388"/>
      <c r="BB7" s="388"/>
      <c r="BC7" s="388"/>
    </row>
    <row r="8" spans="1:55">
      <c r="A8" s="442"/>
      <c r="B8" s="476" t="s">
        <v>1378</v>
      </c>
      <c r="C8" s="448" t="s">
        <v>1379</v>
      </c>
      <c r="D8" s="448" t="s">
        <v>1380</v>
      </c>
      <c r="E8" s="448" t="s">
        <v>1381</v>
      </c>
      <c r="F8" s="470" t="s">
        <v>1382</v>
      </c>
      <c r="G8" s="465"/>
      <c r="H8" s="465"/>
      <c r="I8" s="465"/>
      <c r="J8" s="465"/>
      <c r="K8" s="471"/>
      <c r="L8" s="476" t="s">
        <v>1378</v>
      </c>
      <c r="M8" s="448" t="s">
        <v>1379</v>
      </c>
      <c r="N8" s="448" t="s">
        <v>1380</v>
      </c>
      <c r="O8" s="448" t="s">
        <v>1381</v>
      </c>
      <c r="P8" s="470" t="s">
        <v>1382</v>
      </c>
      <c r="Q8" s="465"/>
      <c r="R8" s="465"/>
      <c r="S8" s="465"/>
      <c r="T8" s="465"/>
      <c r="U8" s="471"/>
      <c r="V8" s="476" t="s">
        <v>1378</v>
      </c>
      <c r="W8" s="448" t="s">
        <v>1379</v>
      </c>
      <c r="X8" s="448" t="s">
        <v>1380</v>
      </c>
      <c r="Y8" s="448" t="s">
        <v>1381</v>
      </c>
      <c r="Z8" s="470" t="s">
        <v>1382</v>
      </c>
      <c r="AA8" s="465"/>
      <c r="AB8" s="465"/>
      <c r="AC8" s="465"/>
      <c r="AD8" s="465"/>
      <c r="AE8" s="471"/>
      <c r="AF8" s="389"/>
      <c r="AG8" s="389"/>
      <c r="AH8" s="389"/>
      <c r="AI8" s="389"/>
      <c r="AJ8" s="388"/>
      <c r="AK8" s="388"/>
      <c r="AL8" s="388"/>
      <c r="AM8" s="388"/>
      <c r="AN8" s="388"/>
      <c r="AO8" s="388"/>
      <c r="AP8" s="388"/>
      <c r="AQ8" s="388"/>
      <c r="AR8" s="388"/>
      <c r="AS8" s="388"/>
      <c r="AT8" s="388"/>
      <c r="AU8" s="388"/>
      <c r="AV8" s="388"/>
      <c r="AW8" s="388"/>
      <c r="AX8" s="388"/>
      <c r="AY8" s="388"/>
      <c r="AZ8" s="388"/>
      <c r="BA8" s="388"/>
      <c r="BB8" s="388"/>
      <c r="BC8" s="388"/>
    </row>
    <row r="9" spans="1:55" ht="15.75">
      <c r="A9" s="442"/>
      <c r="B9" s="442"/>
      <c r="C9" s="442"/>
      <c r="D9" s="442"/>
      <c r="E9" s="442"/>
      <c r="F9" s="476" t="s">
        <v>1383</v>
      </c>
      <c r="G9" s="477" t="s">
        <v>1384</v>
      </c>
      <c r="H9" s="465"/>
      <c r="I9" s="471"/>
      <c r="J9" s="479" t="s">
        <v>1385</v>
      </c>
      <c r="K9" s="471"/>
      <c r="L9" s="442"/>
      <c r="M9" s="442"/>
      <c r="N9" s="442"/>
      <c r="O9" s="442"/>
      <c r="P9" s="476" t="s">
        <v>1383</v>
      </c>
      <c r="Q9" s="477" t="s">
        <v>1384</v>
      </c>
      <c r="R9" s="465"/>
      <c r="S9" s="471"/>
      <c r="T9" s="479" t="s">
        <v>1385</v>
      </c>
      <c r="U9" s="471"/>
      <c r="V9" s="442"/>
      <c r="W9" s="442"/>
      <c r="X9" s="442"/>
      <c r="Y9" s="442"/>
      <c r="Z9" s="476" t="s">
        <v>1383</v>
      </c>
      <c r="AA9" s="477" t="s">
        <v>1384</v>
      </c>
      <c r="AB9" s="465"/>
      <c r="AC9" s="471"/>
      <c r="AD9" s="479" t="s">
        <v>1385</v>
      </c>
      <c r="AE9" s="471"/>
      <c r="AF9" s="389"/>
      <c r="AG9" s="389"/>
      <c r="AH9" s="389"/>
      <c r="AI9" s="389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  <c r="AZ9" s="388"/>
      <c r="BA9" s="388"/>
      <c r="BB9" s="388"/>
      <c r="BC9" s="388"/>
    </row>
    <row r="10" spans="1:55">
      <c r="A10" s="442"/>
      <c r="B10" s="442"/>
      <c r="C10" s="442"/>
      <c r="D10" s="442"/>
      <c r="E10" s="442"/>
      <c r="F10" s="442"/>
      <c r="G10" s="478" t="s">
        <v>1386</v>
      </c>
      <c r="H10" s="478" t="s">
        <v>1387</v>
      </c>
      <c r="I10" s="478" t="s">
        <v>1388</v>
      </c>
      <c r="J10" s="478" t="s">
        <v>1389</v>
      </c>
      <c r="K10" s="478" t="s">
        <v>1390</v>
      </c>
      <c r="L10" s="442"/>
      <c r="M10" s="442"/>
      <c r="N10" s="442"/>
      <c r="O10" s="442"/>
      <c r="P10" s="442"/>
      <c r="Q10" s="478" t="s">
        <v>1386</v>
      </c>
      <c r="R10" s="478" t="s">
        <v>1387</v>
      </c>
      <c r="S10" s="478" t="s">
        <v>1388</v>
      </c>
      <c r="T10" s="478" t="s">
        <v>1389</v>
      </c>
      <c r="U10" s="478" t="s">
        <v>1390</v>
      </c>
      <c r="V10" s="442"/>
      <c r="W10" s="442"/>
      <c r="X10" s="442"/>
      <c r="Y10" s="442"/>
      <c r="Z10" s="442"/>
      <c r="AA10" s="478" t="s">
        <v>1386</v>
      </c>
      <c r="AB10" s="478" t="s">
        <v>1387</v>
      </c>
      <c r="AC10" s="478" t="s">
        <v>1388</v>
      </c>
      <c r="AD10" s="478" t="s">
        <v>1389</v>
      </c>
      <c r="AE10" s="478" t="s">
        <v>1390</v>
      </c>
      <c r="AF10" s="481"/>
      <c r="AG10" s="481"/>
      <c r="AH10" s="481"/>
      <c r="AI10" s="481"/>
      <c r="AJ10" s="388"/>
      <c r="AK10" s="388"/>
      <c r="AL10" s="388"/>
      <c r="AM10" s="388"/>
      <c r="AN10" s="388"/>
      <c r="AO10" s="388"/>
      <c r="AP10" s="388"/>
      <c r="AQ10" s="388"/>
      <c r="AR10" s="388"/>
      <c r="AS10" s="388"/>
      <c r="AT10" s="388"/>
      <c r="AU10" s="388"/>
      <c r="AV10" s="388"/>
      <c r="AW10" s="388"/>
      <c r="AX10" s="388"/>
      <c r="AY10" s="388"/>
      <c r="AZ10" s="388"/>
      <c r="BA10" s="388"/>
      <c r="BB10" s="388"/>
      <c r="BC10" s="388"/>
    </row>
    <row r="11" spans="1:55">
      <c r="A11" s="442"/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46"/>
      <c r="AG11" s="446"/>
      <c r="AH11" s="446"/>
      <c r="AI11" s="446"/>
      <c r="AJ11" s="388"/>
      <c r="AK11" s="388"/>
      <c r="AL11" s="388"/>
      <c r="AM11" s="388"/>
      <c r="AN11" s="388"/>
      <c r="AO11" s="388"/>
      <c r="AP11" s="388"/>
      <c r="AQ11" s="388"/>
      <c r="AR11" s="388"/>
      <c r="AS11" s="388"/>
      <c r="AT11" s="388"/>
      <c r="AU11" s="388"/>
      <c r="AV11" s="388"/>
      <c r="AW11" s="388"/>
      <c r="AX11" s="388"/>
      <c r="AY11" s="388"/>
      <c r="AZ11" s="388"/>
      <c r="BA11" s="388"/>
      <c r="BB11" s="388"/>
      <c r="BC11" s="388"/>
    </row>
    <row r="12" spans="1:55">
      <c r="A12" s="442"/>
      <c r="B12" s="443"/>
      <c r="C12" s="443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443"/>
      <c r="P12" s="443"/>
      <c r="Q12" s="443"/>
      <c r="R12" s="443"/>
      <c r="S12" s="443"/>
      <c r="T12" s="443"/>
      <c r="U12" s="443"/>
      <c r="V12" s="443"/>
      <c r="W12" s="443"/>
      <c r="X12" s="443"/>
      <c r="Y12" s="443"/>
      <c r="Z12" s="443"/>
      <c r="AA12" s="443"/>
      <c r="AB12" s="443"/>
      <c r="AC12" s="443"/>
      <c r="AD12" s="443"/>
      <c r="AE12" s="443"/>
      <c r="AF12" s="446"/>
      <c r="AG12" s="446"/>
      <c r="AH12" s="446"/>
      <c r="AI12" s="446"/>
      <c r="AJ12" s="388"/>
      <c r="AK12" s="388"/>
      <c r="AL12" s="388"/>
      <c r="AM12" s="388"/>
      <c r="AN12" s="388"/>
      <c r="AO12" s="388"/>
      <c r="AP12" s="388"/>
      <c r="AQ12" s="388"/>
      <c r="AR12" s="388"/>
      <c r="AS12" s="388"/>
      <c r="AT12" s="388"/>
      <c r="AU12" s="388"/>
      <c r="AV12" s="388"/>
      <c r="AW12" s="388"/>
      <c r="AX12" s="388"/>
      <c r="AY12" s="388"/>
      <c r="AZ12" s="388"/>
      <c r="BA12" s="388"/>
      <c r="BB12" s="388"/>
      <c r="BC12" s="388"/>
    </row>
    <row r="13" spans="1:55" ht="18.75" customHeight="1">
      <c r="A13" s="443"/>
      <c r="B13" s="391" t="s">
        <v>1391</v>
      </c>
      <c r="C13" s="392" t="s">
        <v>1392</v>
      </c>
      <c r="D13" s="392" t="s">
        <v>1393</v>
      </c>
      <c r="E13" s="392" t="s">
        <v>1394</v>
      </c>
      <c r="F13" s="391" t="s">
        <v>1395</v>
      </c>
      <c r="G13" s="392" t="s">
        <v>1396</v>
      </c>
      <c r="H13" s="392" t="s">
        <v>1397</v>
      </c>
      <c r="I13" s="392" t="s">
        <v>1398</v>
      </c>
      <c r="J13" s="392" t="s">
        <v>1399</v>
      </c>
      <c r="K13" s="392" t="s">
        <v>1400</v>
      </c>
      <c r="L13" s="391" t="s">
        <v>1391</v>
      </c>
      <c r="M13" s="392" t="s">
        <v>1392</v>
      </c>
      <c r="N13" s="392" t="s">
        <v>1393</v>
      </c>
      <c r="O13" s="392" t="s">
        <v>1394</v>
      </c>
      <c r="P13" s="391" t="s">
        <v>1395</v>
      </c>
      <c r="Q13" s="392" t="s">
        <v>1396</v>
      </c>
      <c r="R13" s="392" t="s">
        <v>1397</v>
      </c>
      <c r="S13" s="392" t="s">
        <v>1398</v>
      </c>
      <c r="T13" s="392" t="s">
        <v>1399</v>
      </c>
      <c r="U13" s="392" t="s">
        <v>1400</v>
      </c>
      <c r="V13" s="391" t="s">
        <v>1391</v>
      </c>
      <c r="W13" s="392" t="s">
        <v>1392</v>
      </c>
      <c r="X13" s="392" t="s">
        <v>1393</v>
      </c>
      <c r="Y13" s="392" t="s">
        <v>1394</v>
      </c>
      <c r="Z13" s="391" t="s">
        <v>1395</v>
      </c>
      <c r="AA13" s="392" t="s">
        <v>1396</v>
      </c>
      <c r="AB13" s="392" t="s">
        <v>1397</v>
      </c>
      <c r="AC13" s="392" t="s">
        <v>1398</v>
      </c>
      <c r="AD13" s="392" t="s">
        <v>1399</v>
      </c>
      <c r="AE13" s="392" t="s">
        <v>1400</v>
      </c>
      <c r="AF13" s="390"/>
      <c r="AG13" s="390"/>
      <c r="AH13" s="390"/>
      <c r="AI13" s="390"/>
      <c r="AJ13" s="388"/>
      <c r="AK13" s="388"/>
      <c r="AL13" s="388"/>
      <c r="AM13" s="388"/>
      <c r="AN13" s="388"/>
      <c r="AO13" s="388"/>
      <c r="AP13" s="388"/>
      <c r="AQ13" s="388"/>
      <c r="AR13" s="388"/>
      <c r="AS13" s="388"/>
      <c r="AT13" s="388"/>
      <c r="AU13" s="388"/>
      <c r="AV13" s="388"/>
      <c r="AW13" s="388"/>
      <c r="AX13" s="388"/>
      <c r="AY13" s="388"/>
      <c r="AZ13" s="388"/>
      <c r="BA13" s="388"/>
      <c r="BB13" s="388"/>
      <c r="BC13" s="388"/>
    </row>
    <row r="14" spans="1:55">
      <c r="A14" s="393" t="s">
        <v>1401</v>
      </c>
      <c r="B14" s="393"/>
      <c r="C14" s="393"/>
      <c r="D14" s="393"/>
      <c r="E14" s="393"/>
      <c r="F14" s="393"/>
      <c r="G14" s="393"/>
      <c r="H14" s="393"/>
      <c r="I14" s="393"/>
      <c r="J14" s="393"/>
      <c r="K14" s="393"/>
      <c r="L14" s="393"/>
      <c r="M14" s="393"/>
      <c r="N14" s="393"/>
      <c r="O14" s="393"/>
      <c r="P14" s="393"/>
      <c r="Q14" s="393"/>
      <c r="R14" s="393"/>
      <c r="S14" s="393"/>
      <c r="T14" s="393"/>
      <c r="U14" s="393"/>
      <c r="V14" s="393"/>
      <c r="W14" s="394">
        <v>0</v>
      </c>
      <c r="X14" s="393"/>
      <c r="Y14" s="393"/>
      <c r="Z14" s="393"/>
      <c r="AA14" s="393"/>
      <c r="AB14" s="393"/>
      <c r="AC14" s="393"/>
      <c r="AD14" s="393"/>
      <c r="AE14" s="393"/>
      <c r="AF14" s="388"/>
      <c r="AG14" s="388"/>
      <c r="AH14" s="388"/>
      <c r="AI14" s="388"/>
      <c r="AJ14" s="388"/>
      <c r="AK14" s="388"/>
      <c r="AL14" s="388"/>
      <c r="AM14" s="388"/>
      <c r="AN14" s="388"/>
      <c r="AO14" s="388"/>
      <c r="AP14" s="388"/>
      <c r="AQ14" s="388"/>
      <c r="AR14" s="388"/>
      <c r="AS14" s="388"/>
      <c r="AT14" s="388"/>
      <c r="AU14" s="388"/>
      <c r="AV14" s="388"/>
      <c r="AW14" s="388"/>
      <c r="AX14" s="388"/>
      <c r="AY14" s="388"/>
      <c r="AZ14" s="388"/>
      <c r="BA14" s="388"/>
      <c r="BB14" s="388"/>
      <c r="BC14" s="388"/>
    </row>
    <row r="15" spans="1:55">
      <c r="A15" s="393" t="s">
        <v>1402</v>
      </c>
      <c r="B15" s="395">
        <f>chao!I40</f>
        <v>12</v>
      </c>
      <c r="C15" s="396">
        <v>3</v>
      </c>
      <c r="D15" s="393">
        <f>chao!I41</f>
        <v>11</v>
      </c>
      <c r="E15" s="393">
        <f>chao!I44</f>
        <v>1</v>
      </c>
      <c r="F15" s="393">
        <f t="shared" ref="F15:F23" si="0">G15</f>
        <v>0</v>
      </c>
      <c r="G15" s="393">
        <f>chao!I42</f>
        <v>0</v>
      </c>
      <c r="H15" s="393">
        <v>0</v>
      </c>
      <c r="I15" s="393">
        <v>0</v>
      </c>
      <c r="J15" s="393">
        <f>chao!I45</f>
        <v>1</v>
      </c>
      <c r="K15" s="393">
        <f>chao!I46</f>
        <v>0</v>
      </c>
      <c r="L15" s="395">
        <f>chao!O40</f>
        <v>14</v>
      </c>
      <c r="M15" s="396">
        <v>4</v>
      </c>
      <c r="N15" s="393">
        <f>chao!O41</f>
        <v>14</v>
      </c>
      <c r="O15" s="393">
        <f>chao!O44</f>
        <v>0</v>
      </c>
      <c r="P15" s="393">
        <f t="shared" ref="P15:P23" si="1">Q15</f>
        <v>0</v>
      </c>
      <c r="Q15" s="393">
        <f>chao!O42</f>
        <v>0</v>
      </c>
      <c r="R15" s="393">
        <v>0</v>
      </c>
      <c r="S15" s="393">
        <v>0</v>
      </c>
      <c r="T15" s="393">
        <f>chao!O45</f>
        <v>0</v>
      </c>
      <c r="U15" s="393">
        <f>chao!O46</f>
        <v>0</v>
      </c>
      <c r="V15" s="395">
        <f>chao!U40</f>
        <v>18</v>
      </c>
      <c r="W15" s="396">
        <v>7</v>
      </c>
      <c r="X15" s="393">
        <f>chao!U41</f>
        <v>18</v>
      </c>
      <c r="Y15" s="393">
        <f>chao!U44</f>
        <v>0</v>
      </c>
      <c r="Z15" s="393">
        <f t="shared" ref="Z15:Z20" si="2">AA15</f>
        <v>0</v>
      </c>
      <c r="AA15" s="393">
        <f>chao!U42</f>
        <v>0</v>
      </c>
      <c r="AB15" s="393">
        <v>0</v>
      </c>
      <c r="AC15" s="393">
        <v>0</v>
      </c>
      <c r="AD15" s="393">
        <f>chao!U45</f>
        <v>0</v>
      </c>
      <c r="AE15" s="393">
        <f>chao!U46</f>
        <v>0</v>
      </c>
      <c r="AF15" s="388"/>
      <c r="AG15" s="388"/>
      <c r="AH15" s="388"/>
      <c r="AI15" s="388"/>
      <c r="AJ15" s="388"/>
      <c r="AK15" s="388"/>
      <c r="AL15" s="388"/>
      <c r="AM15" s="388"/>
      <c r="AN15" s="388"/>
      <c r="AO15" s="388"/>
      <c r="AP15" s="388"/>
      <c r="AQ15" s="388"/>
      <c r="AR15" s="388"/>
      <c r="AS15" s="388"/>
      <c r="AT15" s="388"/>
      <c r="AU15" s="388"/>
      <c r="AV15" s="388"/>
      <c r="AW15" s="388"/>
      <c r="AX15" s="388"/>
      <c r="AY15" s="388"/>
      <c r="AZ15" s="388"/>
      <c r="BA15" s="388"/>
      <c r="BB15" s="388"/>
      <c r="BC15" s="388"/>
    </row>
    <row r="16" spans="1:55">
      <c r="A16" s="393" t="s">
        <v>1403</v>
      </c>
      <c r="B16" s="395">
        <f>nat!I50</f>
        <v>24</v>
      </c>
      <c r="C16" s="396">
        <v>13</v>
      </c>
      <c r="D16" s="393">
        <f>nat!I51</f>
        <v>23</v>
      </c>
      <c r="E16" s="393">
        <f>nat!I54</f>
        <v>0</v>
      </c>
      <c r="F16" s="393">
        <f t="shared" si="0"/>
        <v>1</v>
      </c>
      <c r="G16" s="393">
        <f>nat!I52</f>
        <v>1</v>
      </c>
      <c r="H16" s="393">
        <v>0</v>
      </c>
      <c r="I16" s="393">
        <v>0</v>
      </c>
      <c r="J16" s="393">
        <f>nat!I55</f>
        <v>1</v>
      </c>
      <c r="K16" s="393">
        <f>nat!I56</f>
        <v>1</v>
      </c>
      <c r="L16" s="395">
        <f>nat!O50</f>
        <v>27</v>
      </c>
      <c r="M16" s="396">
        <v>14</v>
      </c>
      <c r="N16" s="393">
        <f>nat!O51</f>
        <v>27</v>
      </c>
      <c r="O16" s="393">
        <f>nat!O54</f>
        <v>0</v>
      </c>
      <c r="P16" s="393">
        <f t="shared" si="1"/>
        <v>0</v>
      </c>
      <c r="Q16" s="393">
        <f>nat!O52</f>
        <v>0</v>
      </c>
      <c r="R16" s="393">
        <v>0</v>
      </c>
      <c r="S16" s="393">
        <v>0</v>
      </c>
      <c r="T16" s="393">
        <f>nat!O55</f>
        <v>1</v>
      </c>
      <c r="U16" s="393">
        <f>nat!O56</f>
        <v>0</v>
      </c>
      <c r="V16" s="396">
        <f>nat!U50</f>
        <v>28</v>
      </c>
      <c r="W16" s="396">
        <v>15</v>
      </c>
      <c r="X16" s="393">
        <f>nat!U51</f>
        <v>28</v>
      </c>
      <c r="Y16" s="393">
        <f>nat!U54</f>
        <v>0</v>
      </c>
      <c r="Z16" s="393">
        <f t="shared" si="2"/>
        <v>0</v>
      </c>
      <c r="AA16" s="393">
        <f>nat!U52</f>
        <v>0</v>
      </c>
      <c r="AB16" s="393">
        <v>0</v>
      </c>
      <c r="AC16" s="393">
        <v>0</v>
      </c>
      <c r="AD16" s="393">
        <f>nat!U55</f>
        <v>0</v>
      </c>
      <c r="AE16" s="393">
        <f>nat!U56</f>
        <v>0</v>
      </c>
      <c r="AF16" s="388"/>
      <c r="AG16" s="388"/>
      <c r="AH16" s="388"/>
      <c r="AI16" s="388"/>
      <c r="AJ16" s="388"/>
      <c r="AK16" s="388"/>
      <c r="AL16" s="388"/>
      <c r="AM16" s="388"/>
      <c r="AN16" s="388"/>
      <c r="AO16" s="388"/>
      <c r="AP16" s="388"/>
      <c r="AQ16" s="388"/>
      <c r="AR16" s="388"/>
      <c r="AS16" s="388"/>
      <c r="AT16" s="388"/>
      <c r="AU16" s="388"/>
      <c r="AV16" s="388"/>
      <c r="AW16" s="388"/>
      <c r="AX16" s="388"/>
      <c r="AY16" s="388"/>
      <c r="AZ16" s="388"/>
      <c r="BA16" s="388"/>
      <c r="BB16" s="388"/>
      <c r="BC16" s="388"/>
    </row>
    <row r="17" spans="1:55">
      <c r="A17" s="394" t="s">
        <v>1404</v>
      </c>
      <c r="B17" s="395">
        <f>CTA!I49+CTB!I42+CTC!I42</f>
        <v>51</v>
      </c>
      <c r="C17" s="396">
        <v>30</v>
      </c>
      <c r="D17" s="393">
        <f>CTA!I50+CTB!I43+CTC!I43</f>
        <v>46</v>
      </c>
      <c r="E17" s="393">
        <f>CTA!I53+CTB!I46+CTC!I46</f>
        <v>3</v>
      </c>
      <c r="F17" s="393">
        <f t="shared" si="0"/>
        <v>2</v>
      </c>
      <c r="G17" s="393">
        <f>CTA!I51+CTB!I44+CTC!I44</f>
        <v>2</v>
      </c>
      <c r="H17" s="393">
        <v>0</v>
      </c>
      <c r="I17" s="393">
        <v>0</v>
      </c>
      <c r="J17" s="393">
        <f>CTA!I54+CTB!I47+CTC!I47</f>
        <v>1</v>
      </c>
      <c r="K17" s="393">
        <f>CTA!I55+CTB!I48+CTC!I48</f>
        <v>0</v>
      </c>
      <c r="L17" s="395">
        <f>CTA!O49+CTB!O42+CTC!O42</f>
        <v>57</v>
      </c>
      <c r="M17" s="396">
        <v>27</v>
      </c>
      <c r="N17" s="393">
        <f>CTA!O50+CTB!O43+CTC!O43</f>
        <v>54</v>
      </c>
      <c r="O17" s="393">
        <f>CTA!O53+CTB!O46+CTC!O46</f>
        <v>2</v>
      </c>
      <c r="P17" s="393">
        <f t="shared" si="1"/>
        <v>1</v>
      </c>
      <c r="Q17" s="393">
        <f>CTA!O51+CTB!O44+CTC!O44</f>
        <v>1</v>
      </c>
      <c r="R17" s="393">
        <v>0</v>
      </c>
      <c r="S17" s="393">
        <v>0</v>
      </c>
      <c r="T17" s="393">
        <f>CTA!O54+CTB!O47+CTC!O47</f>
        <v>0</v>
      </c>
      <c r="U17" s="393">
        <f>CTA!O55+CTB!O48+CTC!O48</f>
        <v>0</v>
      </c>
      <c r="V17" s="395">
        <f>CTA!U49+CTB!U42+CTC!U42</f>
        <v>67</v>
      </c>
      <c r="W17" s="396">
        <v>30</v>
      </c>
      <c r="X17" s="393">
        <f>CTA!U50+CTB!U43+CTC!U43</f>
        <v>64</v>
      </c>
      <c r="Y17" s="393">
        <f>CTA!U53+CTB!U46+CTC!U46</f>
        <v>2</v>
      </c>
      <c r="Z17" s="393">
        <f t="shared" si="2"/>
        <v>1</v>
      </c>
      <c r="AA17" s="393">
        <f>CTA!U51+CTB!U44+CTC!U44</f>
        <v>1</v>
      </c>
      <c r="AB17" s="393">
        <v>0</v>
      </c>
      <c r="AC17" s="393">
        <v>0</v>
      </c>
      <c r="AD17" s="393">
        <f>CTA!U54+CTB!U47+CTC!U47</f>
        <v>0</v>
      </c>
      <c r="AE17" s="393">
        <f>CTA!U55+CTB!U48+CTC!U48</f>
        <v>0</v>
      </c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  <c r="AS17" s="388"/>
      <c r="AT17" s="388"/>
      <c r="AU17" s="388"/>
      <c r="AV17" s="388"/>
      <c r="AW17" s="388"/>
      <c r="AX17" s="388"/>
      <c r="AY17" s="388"/>
      <c r="AZ17" s="388"/>
      <c r="BA17" s="388"/>
      <c r="BB17" s="388"/>
      <c r="BC17" s="388"/>
    </row>
    <row r="18" spans="1:55">
      <c r="A18" s="397" t="s">
        <v>1405</v>
      </c>
      <c r="B18" s="398">
        <f t="shared" ref="B18:E18" si="3">B15+B16+B17</f>
        <v>87</v>
      </c>
      <c r="C18" s="398">
        <f t="shared" si="3"/>
        <v>46</v>
      </c>
      <c r="D18" s="397">
        <f t="shared" si="3"/>
        <v>80</v>
      </c>
      <c r="E18" s="397">
        <f t="shared" si="3"/>
        <v>4</v>
      </c>
      <c r="F18" s="397">
        <f t="shared" si="0"/>
        <v>3</v>
      </c>
      <c r="G18" s="397">
        <f>G15+G16+G17</f>
        <v>3</v>
      </c>
      <c r="H18" s="397">
        <v>0</v>
      </c>
      <c r="I18" s="397">
        <v>0</v>
      </c>
      <c r="J18" s="397">
        <f t="shared" ref="J18:O18" si="4">J15+J16+J17</f>
        <v>3</v>
      </c>
      <c r="K18" s="397">
        <f t="shared" si="4"/>
        <v>1</v>
      </c>
      <c r="L18" s="398">
        <f t="shared" si="4"/>
        <v>98</v>
      </c>
      <c r="M18" s="398">
        <f t="shared" si="4"/>
        <v>45</v>
      </c>
      <c r="N18" s="397">
        <f t="shared" si="4"/>
        <v>95</v>
      </c>
      <c r="O18" s="397">
        <f t="shared" si="4"/>
        <v>2</v>
      </c>
      <c r="P18" s="397">
        <f t="shared" si="1"/>
        <v>1</v>
      </c>
      <c r="Q18" s="397">
        <f>Q15+Q16+Q17</f>
        <v>1</v>
      </c>
      <c r="R18" s="397">
        <v>0</v>
      </c>
      <c r="S18" s="397">
        <v>0</v>
      </c>
      <c r="T18" s="397">
        <f t="shared" ref="T18:Y18" si="5">T15+T16+T17</f>
        <v>1</v>
      </c>
      <c r="U18" s="397">
        <f t="shared" si="5"/>
        <v>0</v>
      </c>
      <c r="V18" s="398">
        <f t="shared" si="5"/>
        <v>113</v>
      </c>
      <c r="W18" s="398">
        <f t="shared" si="5"/>
        <v>52</v>
      </c>
      <c r="X18" s="397">
        <f t="shared" si="5"/>
        <v>110</v>
      </c>
      <c r="Y18" s="397">
        <f t="shared" si="5"/>
        <v>2</v>
      </c>
      <c r="Z18" s="397">
        <f t="shared" si="2"/>
        <v>1</v>
      </c>
      <c r="AA18" s="397">
        <f>AA15+AA16+AA17</f>
        <v>1</v>
      </c>
      <c r="AB18" s="397">
        <v>0</v>
      </c>
      <c r="AC18" s="397">
        <v>0</v>
      </c>
      <c r="AD18" s="397">
        <f t="shared" ref="AD18:AE18" si="6">AD15+AD16+AD17</f>
        <v>0</v>
      </c>
      <c r="AE18" s="397">
        <f t="shared" si="6"/>
        <v>0</v>
      </c>
      <c r="AF18" s="399"/>
      <c r="AG18" s="399"/>
      <c r="AH18" s="399"/>
      <c r="AI18" s="399"/>
      <c r="AJ18" s="399"/>
      <c r="AK18" s="399"/>
      <c r="AL18" s="399"/>
      <c r="AM18" s="399"/>
      <c r="AN18" s="399"/>
      <c r="AO18" s="399"/>
      <c r="AP18" s="399"/>
      <c r="AQ18" s="399"/>
      <c r="AR18" s="399"/>
      <c r="AS18" s="399"/>
      <c r="AT18" s="399"/>
      <c r="AU18" s="399"/>
      <c r="AV18" s="399"/>
      <c r="AW18" s="399"/>
      <c r="AX18" s="399"/>
      <c r="AY18" s="399"/>
      <c r="AZ18" s="399"/>
      <c r="BA18" s="399"/>
      <c r="BB18" s="399"/>
      <c r="BC18" s="399"/>
    </row>
    <row r="19" spans="1:55" ht="18.75" customHeight="1">
      <c r="A19" s="393" t="s">
        <v>1406</v>
      </c>
      <c r="B19" s="395">
        <f>'M1'!I48+'M2'!I46+'M3'!I46+'M4'!I49</f>
        <v>132</v>
      </c>
      <c r="C19" s="396">
        <v>67</v>
      </c>
      <c r="D19" s="393">
        <f>'M1'!I49+'M2'!I47+'M3'!I47+'M4'!I50</f>
        <v>128</v>
      </c>
      <c r="E19" s="393">
        <f>'M1'!I52+'M2'!I50+'M3'!I50+'M4'!I53</f>
        <v>3</v>
      </c>
      <c r="F19" s="393">
        <f t="shared" si="0"/>
        <v>1</v>
      </c>
      <c r="G19" s="393">
        <f>'M1'!I50+'M2'!I48+'M3'!I48+'M4'!I51</f>
        <v>1</v>
      </c>
      <c r="H19" s="393">
        <v>0</v>
      </c>
      <c r="I19" s="393">
        <v>0</v>
      </c>
      <c r="J19" s="393">
        <f>'M1'!I53+'M2'!I51+'M3'!I51+'M4'!I54</f>
        <v>2</v>
      </c>
      <c r="K19" s="393">
        <f>'M1'!I54+'M2'!I52+'M3'!I52+'M4'!I55</f>
        <v>0</v>
      </c>
      <c r="L19" s="395">
        <f>'M1'!O48+'M2'!O46+'M3'!O46+'M4'!O49</f>
        <v>131</v>
      </c>
      <c r="M19" s="396">
        <v>63</v>
      </c>
      <c r="N19" s="393">
        <f>'M1'!O49+'M2'!O47+'M3'!O47+'M4'!O50</f>
        <v>128</v>
      </c>
      <c r="O19" s="393">
        <f>'M1'!O52+'M2'!O50+'M3'!O50+'M4'!O53</f>
        <v>2</v>
      </c>
      <c r="P19" s="393">
        <f t="shared" si="1"/>
        <v>1</v>
      </c>
      <c r="Q19" s="393">
        <f>'M1'!O50+'M2'!O48+'M3'!O48+'M4'!O51</f>
        <v>1</v>
      </c>
      <c r="R19" s="393">
        <v>0</v>
      </c>
      <c r="S19" s="393">
        <v>0</v>
      </c>
      <c r="T19" s="393">
        <f>'M1'!O53+'M2'!O51+'M3'!O51+'M4'!O54</f>
        <v>2</v>
      </c>
      <c r="U19" s="393">
        <f>'M1'!O54+'M2'!O52+'M3'!O52+'M4'!O55</f>
        <v>0</v>
      </c>
      <c r="V19" s="395">
        <f>'M1'!U48+'M2'!U46+'M3'!U46+'M4'!U49</f>
        <v>137</v>
      </c>
      <c r="W19" s="396">
        <v>65</v>
      </c>
      <c r="X19" s="393">
        <f>'M1'!U49+'M2'!U47+'M3'!U47+'M4'!U50</f>
        <v>135</v>
      </c>
      <c r="Y19" s="393">
        <f>'M1'!U52+'M2'!U50+'M3'!U50+'M4'!U53</f>
        <v>1</v>
      </c>
      <c r="Z19" s="393">
        <f t="shared" si="2"/>
        <v>1</v>
      </c>
      <c r="AA19" s="393">
        <f>'M1'!U50+'M2'!U48+'M3'!U48+'M4'!U51</f>
        <v>1</v>
      </c>
      <c r="AB19" s="393">
        <v>0</v>
      </c>
      <c r="AC19" s="393">
        <v>0</v>
      </c>
      <c r="AD19" s="393">
        <f>'M1'!U53+'M2'!U51+'M3'!U51+'M4'!U54</f>
        <v>1</v>
      </c>
      <c r="AE19" s="393">
        <f>'M1'!U54+'M2'!U52+'M3'!U52+'M4'!U55</f>
        <v>0</v>
      </c>
      <c r="AF19" s="388"/>
      <c r="AG19" s="388"/>
      <c r="AH19" s="388"/>
      <c r="AI19" s="388"/>
      <c r="AJ19" s="388"/>
      <c r="AK19" s="388"/>
      <c r="AL19" s="388"/>
      <c r="AM19" s="388"/>
      <c r="AN19" s="388"/>
      <c r="AO19" s="388"/>
      <c r="AP19" s="388"/>
      <c r="AQ19" s="388"/>
      <c r="AR19" s="388"/>
      <c r="AS19" s="388"/>
      <c r="AT19" s="388"/>
      <c r="AU19" s="388"/>
      <c r="AV19" s="388"/>
      <c r="AW19" s="388"/>
      <c r="AX19" s="388"/>
      <c r="AY19" s="388"/>
      <c r="AZ19" s="388"/>
      <c r="BA19" s="388"/>
      <c r="BB19" s="388"/>
      <c r="BC19" s="388"/>
    </row>
    <row r="20" spans="1:55" ht="15.75" customHeight="1">
      <c r="A20" s="393" t="s">
        <v>1407</v>
      </c>
      <c r="B20" s="395">
        <f>'C1'!I51+'C2'!I50+'C3'!I52+'c4'!I52</f>
        <v>149</v>
      </c>
      <c r="C20" s="396">
        <v>66</v>
      </c>
      <c r="D20" s="393">
        <f>'C1'!I52+'C2'!I51+'C3'!I53+'c4'!I53</f>
        <v>123</v>
      </c>
      <c r="E20" s="393">
        <f>'C1'!I55+'C2'!I54+'C3'!I56+'c4'!I56</f>
        <v>20</v>
      </c>
      <c r="F20" s="393">
        <f t="shared" si="0"/>
        <v>6</v>
      </c>
      <c r="G20" s="393">
        <f>'C1'!I53+'C2'!I52+'C3'!I54+'c4'!I54</f>
        <v>6</v>
      </c>
      <c r="H20" s="393">
        <v>0</v>
      </c>
      <c r="I20" s="393">
        <v>0</v>
      </c>
      <c r="J20" s="393">
        <f>'C1'!I56+'C2'!I55+'C3'!I57+'c4'!I57</f>
        <v>3</v>
      </c>
      <c r="K20" s="393">
        <f>'C1'!I57+'C2'!I56+'C3'!I58+'c4'!I58</f>
        <v>3</v>
      </c>
      <c r="L20" s="395">
        <f>'C1'!O51+'C2'!O50+'C3'!O52+'c4'!O52</f>
        <v>150</v>
      </c>
      <c r="M20" s="396">
        <v>67</v>
      </c>
      <c r="N20" s="393">
        <f>'C1'!O52+'C2'!O51+'C3'!O53+'c4'!O53</f>
        <v>130</v>
      </c>
      <c r="O20" s="393">
        <f>'C1'!O55+'C2'!O54+'C3'!O56+'c4'!O56</f>
        <v>17</v>
      </c>
      <c r="P20" s="393">
        <f t="shared" si="1"/>
        <v>3</v>
      </c>
      <c r="Q20" s="393">
        <f>'C1'!O53+'C2'!O52+'C3'!O54+'c4'!O54</f>
        <v>3</v>
      </c>
      <c r="R20" s="393">
        <v>0</v>
      </c>
      <c r="S20" s="393">
        <v>0</v>
      </c>
      <c r="T20" s="393">
        <f>'C1'!O56+'C2'!O55+'C3'!O57+'c4'!O57</f>
        <v>2</v>
      </c>
      <c r="U20" s="393">
        <f>'C1'!O57+'C2'!O56+'C3'!O58+'c4'!O58</f>
        <v>2</v>
      </c>
      <c r="V20" s="395">
        <f>'C1'!U51+'C2'!U50+'C3'!U52+'c4'!U52</f>
        <v>158</v>
      </c>
      <c r="W20" s="396">
        <v>71</v>
      </c>
      <c r="X20" s="393">
        <f>'C1'!U52+'C2'!U51+'C3'!U53+'c4'!U53</f>
        <v>142</v>
      </c>
      <c r="Y20" s="393">
        <f>'C1'!U55+'C2'!U54+'C3'!U56+'c4'!U56</f>
        <v>14</v>
      </c>
      <c r="Z20" s="393">
        <f t="shared" si="2"/>
        <v>2</v>
      </c>
      <c r="AA20" s="393">
        <f>'C1'!U53+'C2'!U52+'C3'!U54+'c4'!U54</f>
        <v>2</v>
      </c>
      <c r="AB20" s="393">
        <v>0</v>
      </c>
      <c r="AC20" s="393">
        <v>0</v>
      </c>
      <c r="AD20" s="393">
        <f>'C1'!U56+'C2'!U55+'C3'!U57+'c4'!U57</f>
        <v>1</v>
      </c>
      <c r="AE20" s="393">
        <f>'C1'!U57+'C2'!U56+'C3'!U58+'c4'!U58</f>
        <v>1</v>
      </c>
      <c r="AF20" s="388"/>
      <c r="AG20" s="388"/>
      <c r="AH20" s="388"/>
      <c r="AI20" s="388"/>
      <c r="AJ20" s="388"/>
      <c r="AK20" s="388"/>
      <c r="AL20" s="388"/>
      <c r="AM20" s="388"/>
      <c r="AN20" s="388"/>
      <c r="AO20" s="388"/>
      <c r="AP20" s="388"/>
      <c r="AQ20" s="388"/>
      <c r="AR20" s="388"/>
      <c r="AS20" s="388"/>
      <c r="AT20" s="388"/>
      <c r="AU20" s="388"/>
      <c r="AV20" s="388"/>
      <c r="AW20" s="388"/>
      <c r="AX20" s="388"/>
      <c r="AY20" s="388"/>
      <c r="AZ20" s="388"/>
      <c r="BA20" s="388"/>
      <c r="BB20" s="388"/>
      <c r="BC20" s="388"/>
    </row>
    <row r="21" spans="1:55" ht="15" customHeight="1">
      <c r="A21" s="393" t="s">
        <v>1408</v>
      </c>
      <c r="B21" s="395">
        <f>Lá1!I48+lá2!I48+'Lá 3'!I48+'Lá 4'!I49</f>
        <v>145</v>
      </c>
      <c r="C21" s="396">
        <v>66</v>
      </c>
      <c r="D21" s="393">
        <f>Lá1!I49+lá2!I49+'Lá 3'!I49+'Lá 4'!I50</f>
        <v>117</v>
      </c>
      <c r="E21" s="393">
        <f>Lá1!I52+lá2!I52+'Lá 3'!I52+'Lá 4'!I53</f>
        <v>26</v>
      </c>
      <c r="F21" s="393">
        <f t="shared" si="0"/>
        <v>2</v>
      </c>
      <c r="G21" s="393">
        <f>Lá1!I50+lá2!I50+'Lá 3'!I50+'Lá 4'!I51</f>
        <v>2</v>
      </c>
      <c r="H21" s="393">
        <v>0</v>
      </c>
      <c r="I21" s="393">
        <v>0</v>
      </c>
      <c r="J21" s="393">
        <f>Lá1!I53+lá2!I53+'Lá 3'!I53+'Lá 4'!I54</f>
        <v>0</v>
      </c>
      <c r="K21" s="393">
        <f>Lá1!I54+lá2!I54+'Lá 3'!I54+'Lá 4'!I55</f>
        <v>0</v>
      </c>
      <c r="L21" s="395">
        <f>Lá1!O48+lá2!O48+'Lá 3'!O48+'Lá 4'!O49</f>
        <v>147</v>
      </c>
      <c r="M21" s="396">
        <v>70</v>
      </c>
      <c r="N21" s="393">
        <f>Lá1!O49+lá2!O49+'Lá 3'!O49+'Lá 4'!O50</f>
        <v>121</v>
      </c>
      <c r="O21" s="393">
        <f>Lá1!O52+lá2!O52+'Lá 3'!O52+'Lá 4'!O53</f>
        <v>25</v>
      </c>
      <c r="P21" s="393">
        <f t="shared" si="1"/>
        <v>1</v>
      </c>
      <c r="Q21" s="393">
        <f>Lá1!O50+lá2!O50+'Lá 3'!O50+'Lá 4'!O51</f>
        <v>1</v>
      </c>
      <c r="R21" s="393">
        <v>0</v>
      </c>
      <c r="S21" s="393">
        <v>0</v>
      </c>
      <c r="T21" s="393">
        <f>Lá1!O53+lá2!O53+'Lá 3'!O53+'Lá 4'!O54</f>
        <v>0</v>
      </c>
      <c r="U21" s="393">
        <f>Lá1!O54+lá2!O54+'Lá 3'!O54+'Lá 4'!O55</f>
        <v>0</v>
      </c>
      <c r="V21" s="395">
        <f>Lá1!U48+lá2!U48+'Lá 3'!U48+'Lá 4'!U49</f>
        <v>145</v>
      </c>
      <c r="W21" s="396">
        <v>68</v>
      </c>
      <c r="X21" s="393">
        <f>Lá1!U49+lá2!U49+'Lá 3'!U49+'Lá 4'!U50</f>
        <v>128</v>
      </c>
      <c r="Y21" s="393">
        <f>Lá1!U52+lá2!U52+'Lá 3'!U52+'Lá 4'!U53</f>
        <v>17</v>
      </c>
      <c r="Z21" s="394">
        <v>1</v>
      </c>
      <c r="AA21" s="393">
        <f>Lá1!U50+lá2!U50+'Lá 3'!U50+'Lá 4'!U51</f>
        <v>0</v>
      </c>
      <c r="AB21" s="393">
        <v>0</v>
      </c>
      <c r="AC21" s="393">
        <v>0</v>
      </c>
      <c r="AD21" s="393">
        <f>Lá1!Z53+lá2!Z53+'Lá 3'!Z53+'Lá 4'!U54</f>
        <v>0</v>
      </c>
      <c r="AE21" s="393">
        <f>Lá1!U54+lá2!U54+'Lá 3'!U54+'Lá 4'!U55</f>
        <v>0</v>
      </c>
      <c r="AF21" s="388"/>
      <c r="AG21" s="388"/>
      <c r="AH21" s="388"/>
      <c r="AI21" s="388"/>
      <c r="AJ21" s="388"/>
      <c r="AK21" s="388"/>
      <c r="AL21" s="388"/>
      <c r="AM21" s="388"/>
      <c r="AN21" s="388"/>
      <c r="AO21" s="388"/>
      <c r="AP21" s="388"/>
      <c r="AQ21" s="388"/>
      <c r="AR21" s="388"/>
      <c r="AS21" s="388"/>
      <c r="AT21" s="388"/>
      <c r="AU21" s="388"/>
      <c r="AV21" s="388"/>
      <c r="AW21" s="388"/>
      <c r="AX21" s="388"/>
      <c r="AY21" s="388"/>
      <c r="AZ21" s="388"/>
      <c r="BA21" s="388"/>
      <c r="BB21" s="388"/>
      <c r="BC21" s="388"/>
    </row>
    <row r="22" spans="1:55" ht="14.25" customHeight="1">
      <c r="A22" s="397" t="s">
        <v>1409</v>
      </c>
      <c r="B22" s="398">
        <f t="shared" ref="B22:E22" si="7">B19+B20+B21</f>
        <v>426</v>
      </c>
      <c r="C22" s="398">
        <f t="shared" si="7"/>
        <v>199</v>
      </c>
      <c r="D22" s="397">
        <f t="shared" si="7"/>
        <v>368</v>
      </c>
      <c r="E22" s="397">
        <f t="shared" si="7"/>
        <v>49</v>
      </c>
      <c r="F22" s="397">
        <f t="shared" si="0"/>
        <v>9</v>
      </c>
      <c r="G22" s="397">
        <f>G19+G20+G21</f>
        <v>9</v>
      </c>
      <c r="H22" s="397">
        <v>0</v>
      </c>
      <c r="I22" s="397">
        <v>0</v>
      </c>
      <c r="J22" s="397">
        <f t="shared" ref="J22:O22" si="8">J19+J20+J21</f>
        <v>5</v>
      </c>
      <c r="K22" s="397">
        <f t="shared" si="8"/>
        <v>3</v>
      </c>
      <c r="L22" s="398">
        <f t="shared" si="8"/>
        <v>428</v>
      </c>
      <c r="M22" s="398">
        <f t="shared" si="8"/>
        <v>200</v>
      </c>
      <c r="N22" s="397">
        <f t="shared" si="8"/>
        <v>379</v>
      </c>
      <c r="O22" s="397">
        <f t="shared" si="8"/>
        <v>44</v>
      </c>
      <c r="P22" s="397">
        <f t="shared" si="1"/>
        <v>5</v>
      </c>
      <c r="Q22" s="397">
        <f>Q19+Q20+Q21</f>
        <v>5</v>
      </c>
      <c r="R22" s="397">
        <v>0</v>
      </c>
      <c r="S22" s="397">
        <v>0</v>
      </c>
      <c r="T22" s="397">
        <f t="shared" ref="T22:Y22" si="9">T19+T20+T21</f>
        <v>4</v>
      </c>
      <c r="U22" s="397">
        <f t="shared" si="9"/>
        <v>2</v>
      </c>
      <c r="V22" s="398">
        <f t="shared" si="9"/>
        <v>440</v>
      </c>
      <c r="W22" s="398">
        <f t="shared" si="9"/>
        <v>204</v>
      </c>
      <c r="X22" s="397">
        <f t="shared" si="9"/>
        <v>405</v>
      </c>
      <c r="Y22" s="397">
        <f t="shared" si="9"/>
        <v>32</v>
      </c>
      <c r="Z22" s="397">
        <f t="shared" ref="Z22:Z23" si="10">AA22</f>
        <v>3</v>
      </c>
      <c r="AA22" s="397">
        <f>AA19+AA20+AA21</f>
        <v>3</v>
      </c>
      <c r="AB22" s="397">
        <v>0</v>
      </c>
      <c r="AC22" s="397">
        <v>0</v>
      </c>
      <c r="AD22" s="397">
        <f t="shared" ref="AD22:AE22" si="11">AD19+AD20+AD21</f>
        <v>2</v>
      </c>
      <c r="AE22" s="397">
        <f t="shared" si="11"/>
        <v>1</v>
      </c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99"/>
      <c r="AV22" s="399"/>
      <c r="AW22" s="399"/>
      <c r="AX22" s="399"/>
      <c r="AY22" s="399"/>
      <c r="AZ22" s="399"/>
      <c r="BA22" s="399"/>
      <c r="BB22" s="399"/>
      <c r="BC22" s="399"/>
    </row>
    <row r="23" spans="1:55" ht="14.25" customHeight="1">
      <c r="A23" s="400" t="s">
        <v>1410</v>
      </c>
      <c r="B23" s="398">
        <f t="shared" ref="B23:E23" si="12">B18+B22</f>
        <v>513</v>
      </c>
      <c r="C23" s="398">
        <f t="shared" si="12"/>
        <v>245</v>
      </c>
      <c r="D23" s="397">
        <f t="shared" si="12"/>
        <v>448</v>
      </c>
      <c r="E23" s="397">
        <f t="shared" si="12"/>
        <v>53</v>
      </c>
      <c r="F23" s="397">
        <f t="shared" si="0"/>
        <v>12</v>
      </c>
      <c r="G23" s="397">
        <f>G18+G22</f>
        <v>12</v>
      </c>
      <c r="H23" s="397">
        <v>0</v>
      </c>
      <c r="I23" s="397">
        <v>0</v>
      </c>
      <c r="J23" s="397">
        <f t="shared" ref="J23:O23" si="13">J18+J22</f>
        <v>8</v>
      </c>
      <c r="K23" s="397">
        <f t="shared" si="13"/>
        <v>4</v>
      </c>
      <c r="L23" s="398">
        <f t="shared" si="13"/>
        <v>526</v>
      </c>
      <c r="M23" s="401">
        <f t="shared" si="13"/>
        <v>245</v>
      </c>
      <c r="N23" s="397">
        <f t="shared" si="13"/>
        <v>474</v>
      </c>
      <c r="O23" s="397">
        <f t="shared" si="13"/>
        <v>46</v>
      </c>
      <c r="P23" s="397">
        <f t="shared" si="1"/>
        <v>6</v>
      </c>
      <c r="Q23" s="397">
        <f>Q18+Q22</f>
        <v>6</v>
      </c>
      <c r="R23" s="397">
        <v>0</v>
      </c>
      <c r="S23" s="397">
        <v>0</v>
      </c>
      <c r="T23" s="397">
        <f t="shared" ref="T23:Y23" si="14">T18+T22</f>
        <v>5</v>
      </c>
      <c r="U23" s="397">
        <f t="shared" si="14"/>
        <v>2</v>
      </c>
      <c r="V23" s="398">
        <f t="shared" si="14"/>
        <v>553</v>
      </c>
      <c r="W23" s="398">
        <f t="shared" si="14"/>
        <v>256</v>
      </c>
      <c r="X23" s="397">
        <f t="shared" si="14"/>
        <v>515</v>
      </c>
      <c r="Y23" s="397">
        <f t="shared" si="14"/>
        <v>34</v>
      </c>
      <c r="Z23" s="397">
        <f t="shared" si="10"/>
        <v>4</v>
      </c>
      <c r="AA23" s="397">
        <f>AA18+AA22</f>
        <v>4</v>
      </c>
      <c r="AB23" s="397">
        <v>0</v>
      </c>
      <c r="AC23" s="397">
        <v>0</v>
      </c>
      <c r="AD23" s="397">
        <f t="shared" ref="AD23:AE23" si="15">AD18+AD22</f>
        <v>2</v>
      </c>
      <c r="AE23" s="397">
        <f t="shared" si="15"/>
        <v>1</v>
      </c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99"/>
      <c r="AV23" s="399"/>
      <c r="AW23" s="399"/>
      <c r="AX23" s="399"/>
      <c r="AY23" s="399"/>
      <c r="AZ23" s="399"/>
      <c r="BA23" s="399"/>
      <c r="BB23" s="399"/>
      <c r="BC23" s="399"/>
    </row>
    <row r="24" spans="1:55" ht="22.5" customHeight="1">
      <c r="A24" s="397" t="s">
        <v>1411</v>
      </c>
      <c r="B24" s="402">
        <v>1</v>
      </c>
      <c r="C24" s="403">
        <f t="shared" ref="C24:K24" si="16">C23/$B$23</f>
        <v>0.47758284600389861</v>
      </c>
      <c r="D24" s="403">
        <f t="shared" si="16"/>
        <v>0.87329434697855746</v>
      </c>
      <c r="E24" s="403">
        <f t="shared" si="16"/>
        <v>0.10331384015594541</v>
      </c>
      <c r="F24" s="403">
        <f t="shared" si="16"/>
        <v>2.3391812865497075E-2</v>
      </c>
      <c r="G24" s="403">
        <f t="shared" si="16"/>
        <v>2.3391812865497075E-2</v>
      </c>
      <c r="H24" s="403">
        <f t="shared" si="16"/>
        <v>0</v>
      </c>
      <c r="I24" s="403">
        <f t="shared" si="16"/>
        <v>0</v>
      </c>
      <c r="J24" s="403">
        <f t="shared" si="16"/>
        <v>1.5594541910331383E-2</v>
      </c>
      <c r="K24" s="403">
        <f t="shared" si="16"/>
        <v>7.7972709551656916E-3</v>
      </c>
      <c r="L24" s="402">
        <v>1</v>
      </c>
      <c r="M24" s="404">
        <f t="shared" ref="M24:U24" si="17">M23/$L$23</f>
        <v>0.46577946768060835</v>
      </c>
      <c r="N24" s="404">
        <f t="shared" si="17"/>
        <v>0.90114068441064643</v>
      </c>
      <c r="O24" s="404">
        <f t="shared" si="17"/>
        <v>8.7452471482889732E-2</v>
      </c>
      <c r="P24" s="404">
        <f t="shared" si="17"/>
        <v>1.1406844106463879E-2</v>
      </c>
      <c r="Q24" s="404">
        <f t="shared" si="17"/>
        <v>1.1406844106463879E-2</v>
      </c>
      <c r="R24" s="404">
        <f t="shared" si="17"/>
        <v>0</v>
      </c>
      <c r="S24" s="404">
        <f t="shared" si="17"/>
        <v>0</v>
      </c>
      <c r="T24" s="404">
        <f t="shared" si="17"/>
        <v>9.5057034220532317E-3</v>
      </c>
      <c r="U24" s="404">
        <f t="shared" si="17"/>
        <v>3.8022813688212928E-3</v>
      </c>
      <c r="V24" s="402">
        <v>1</v>
      </c>
      <c r="W24" s="403">
        <f t="shared" ref="W24:AE24" si="18">W23/$V$23</f>
        <v>0.46292947558770342</v>
      </c>
      <c r="X24" s="403">
        <f t="shared" si="18"/>
        <v>0.93128390596745025</v>
      </c>
      <c r="Y24" s="403">
        <f t="shared" si="18"/>
        <v>6.148282097649186E-2</v>
      </c>
      <c r="Z24" s="403">
        <f t="shared" si="18"/>
        <v>7.2332730560578659E-3</v>
      </c>
      <c r="AA24" s="403">
        <f t="shared" si="18"/>
        <v>7.2332730560578659E-3</v>
      </c>
      <c r="AB24" s="403">
        <f t="shared" si="18"/>
        <v>0</v>
      </c>
      <c r="AC24" s="403">
        <f t="shared" si="18"/>
        <v>0</v>
      </c>
      <c r="AD24" s="403">
        <f t="shared" si="18"/>
        <v>3.616636528028933E-3</v>
      </c>
      <c r="AE24" s="403">
        <f t="shared" si="18"/>
        <v>1.8083182640144665E-3</v>
      </c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  <c r="AS24" s="388"/>
      <c r="AT24" s="388"/>
      <c r="AU24" s="388"/>
      <c r="AV24" s="388"/>
      <c r="AW24" s="388"/>
      <c r="AX24" s="388"/>
      <c r="AY24" s="388"/>
      <c r="AZ24" s="388"/>
      <c r="BA24" s="388"/>
      <c r="BB24" s="388"/>
      <c r="BC24" s="388"/>
    </row>
    <row r="25" spans="1:55" ht="18" customHeight="1">
      <c r="A25" s="405" t="s">
        <v>1412</v>
      </c>
      <c r="B25" s="406" t="s">
        <v>1413</v>
      </c>
      <c r="C25" s="406"/>
      <c r="D25" s="406"/>
      <c r="E25" s="406"/>
      <c r="F25" s="406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  <c r="U25" s="407"/>
      <c r="V25" s="407"/>
      <c r="W25" s="407"/>
      <c r="X25" s="407"/>
      <c r="Y25" s="407"/>
      <c r="Z25" s="407"/>
      <c r="AA25" s="407"/>
      <c r="AB25" s="407"/>
      <c r="AC25" s="407"/>
      <c r="AD25" s="407"/>
      <c r="AE25" s="407"/>
      <c r="AF25" s="407"/>
      <c r="AG25" s="407"/>
      <c r="AH25" s="407"/>
      <c r="AI25" s="407"/>
      <c r="AJ25" s="407"/>
      <c r="AK25" s="407"/>
      <c r="AL25" s="407"/>
      <c r="AM25" s="407"/>
      <c r="AN25" s="407"/>
      <c r="AO25" s="407"/>
      <c r="AP25" s="407"/>
      <c r="AQ25" s="407"/>
      <c r="AR25" s="407"/>
      <c r="AS25" s="407"/>
      <c r="AT25" s="407"/>
      <c r="AU25" s="407"/>
      <c r="AV25" s="407"/>
      <c r="AW25" s="407"/>
      <c r="AX25" s="407"/>
      <c r="AY25" s="407"/>
      <c r="AZ25" s="407"/>
      <c r="BA25" s="407"/>
      <c r="BB25" s="407"/>
      <c r="BC25" s="407"/>
    </row>
    <row r="26" spans="1:55" ht="18" customHeight="1">
      <c r="A26" s="405"/>
      <c r="B26" s="406" t="s">
        <v>1414</v>
      </c>
      <c r="C26" s="406"/>
      <c r="D26" s="406"/>
      <c r="E26" s="406"/>
      <c r="F26" s="406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  <c r="R26" s="407"/>
      <c r="S26" s="407"/>
      <c r="T26" s="407"/>
      <c r="U26" s="407"/>
      <c r="V26" s="407"/>
      <c r="W26" s="407"/>
      <c r="X26" s="407"/>
      <c r="Y26" s="407"/>
      <c r="Z26" s="407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407"/>
      <c r="AO26" s="407"/>
      <c r="AP26" s="407"/>
      <c r="AQ26" s="407"/>
      <c r="AR26" s="407"/>
      <c r="AS26" s="407"/>
      <c r="AT26" s="407"/>
      <c r="AU26" s="407"/>
      <c r="AV26" s="407"/>
      <c r="AW26" s="407"/>
      <c r="AX26" s="407"/>
      <c r="AY26" s="407"/>
      <c r="AZ26" s="407"/>
      <c r="BA26" s="407"/>
      <c r="BB26" s="407"/>
      <c r="BC26" s="407"/>
    </row>
    <row r="27" spans="1:55" ht="14.25" customHeight="1">
      <c r="A27" s="408"/>
      <c r="B27" s="344"/>
      <c r="C27" s="344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4"/>
      <c r="AX27" s="344"/>
      <c r="AY27" s="344"/>
      <c r="AZ27" s="344"/>
      <c r="BA27" s="344"/>
      <c r="BB27" s="344"/>
      <c r="BC27" s="344"/>
    </row>
    <row r="28" spans="1:55" ht="21" customHeight="1">
      <c r="A28" s="482"/>
      <c r="B28" s="483" t="s">
        <v>1415</v>
      </c>
      <c r="C28" s="484"/>
      <c r="D28" s="484"/>
      <c r="E28" s="484"/>
      <c r="F28" s="484"/>
      <c r="G28" s="484"/>
      <c r="H28" s="484"/>
      <c r="I28" s="484"/>
      <c r="J28" s="485"/>
      <c r="K28" s="334"/>
      <c r="L28" s="483" t="s">
        <v>1416</v>
      </c>
      <c r="M28" s="484"/>
      <c r="N28" s="484"/>
      <c r="O28" s="484"/>
      <c r="P28" s="484"/>
      <c r="Q28" s="484"/>
      <c r="R28" s="484"/>
      <c r="S28" s="484"/>
      <c r="T28" s="485"/>
      <c r="U28" s="334"/>
      <c r="V28" s="483" t="s">
        <v>1417</v>
      </c>
      <c r="W28" s="484"/>
      <c r="X28" s="484"/>
      <c r="Y28" s="484"/>
      <c r="Z28" s="484"/>
      <c r="AA28" s="484"/>
      <c r="AB28" s="484"/>
      <c r="AC28" s="484"/>
      <c r="AD28" s="485"/>
      <c r="AE28" s="334"/>
      <c r="AF28" s="334"/>
      <c r="AG28" s="334"/>
      <c r="AH28" s="334"/>
      <c r="AI28" s="334"/>
      <c r="AJ28" s="334"/>
      <c r="AK28" s="334"/>
      <c r="AL28" s="334"/>
      <c r="AM28" s="334"/>
      <c r="AN28" s="334"/>
      <c r="AO28" s="334"/>
      <c r="AP28" s="334"/>
      <c r="AQ28" s="334"/>
      <c r="AR28" s="334"/>
      <c r="AS28" s="334"/>
      <c r="AT28" s="334"/>
      <c r="AU28" s="334"/>
      <c r="AV28" s="334"/>
      <c r="AW28" s="334"/>
      <c r="AX28" s="334"/>
      <c r="AY28" s="334"/>
      <c r="AZ28" s="334"/>
      <c r="BA28" s="334"/>
      <c r="BB28" s="334"/>
      <c r="BC28" s="334"/>
    </row>
    <row r="29" spans="1:55" ht="21" customHeight="1">
      <c r="A29" s="446"/>
      <c r="B29" s="486" t="s">
        <v>1418</v>
      </c>
      <c r="C29" s="446"/>
      <c r="D29" s="446"/>
      <c r="E29" s="446"/>
      <c r="F29" s="446"/>
      <c r="G29" s="446"/>
      <c r="H29" s="446"/>
      <c r="I29" s="446"/>
      <c r="J29" s="487"/>
      <c r="K29" s="409"/>
      <c r="L29" s="486" t="s">
        <v>1418</v>
      </c>
      <c r="M29" s="446"/>
      <c r="N29" s="446"/>
      <c r="O29" s="446"/>
      <c r="P29" s="446"/>
      <c r="Q29" s="446"/>
      <c r="R29" s="446"/>
      <c r="S29" s="446"/>
      <c r="T29" s="487"/>
      <c r="U29" s="409"/>
      <c r="V29" s="486" t="s">
        <v>1418</v>
      </c>
      <c r="W29" s="446"/>
      <c r="X29" s="446"/>
      <c r="Y29" s="446"/>
      <c r="Z29" s="446"/>
      <c r="AA29" s="446"/>
      <c r="AB29" s="446"/>
      <c r="AC29" s="446"/>
      <c r="AD29" s="487"/>
      <c r="AE29" s="409"/>
      <c r="AF29" s="409"/>
      <c r="AG29" s="409"/>
      <c r="AH29" s="409"/>
      <c r="AI29" s="409"/>
      <c r="AJ29" s="409"/>
      <c r="AK29" s="409"/>
      <c r="AL29" s="409"/>
      <c r="AM29" s="409"/>
      <c r="AN29" s="409"/>
      <c r="AO29" s="409"/>
      <c r="AP29" s="409"/>
      <c r="AQ29" s="409"/>
      <c r="AR29" s="409"/>
      <c r="AS29" s="409"/>
      <c r="AT29" s="409"/>
      <c r="AU29" s="409"/>
      <c r="AV29" s="409"/>
      <c r="AW29" s="409"/>
      <c r="AX29" s="409"/>
      <c r="AY29" s="409"/>
      <c r="AZ29" s="409"/>
      <c r="BA29" s="409"/>
      <c r="BB29" s="409"/>
      <c r="BC29" s="409"/>
    </row>
    <row r="30" spans="1:55" ht="30.75" customHeight="1">
      <c r="A30" s="446"/>
      <c r="B30" s="410"/>
      <c r="C30" s="344"/>
      <c r="D30" s="344"/>
      <c r="E30" s="344"/>
      <c r="F30" s="344"/>
      <c r="G30" s="344"/>
      <c r="H30" s="344"/>
      <c r="I30" s="344"/>
      <c r="J30" s="411"/>
      <c r="K30" s="344"/>
      <c r="L30" s="410"/>
      <c r="M30" s="344"/>
      <c r="N30" s="344"/>
      <c r="O30" s="344"/>
      <c r="P30" s="344"/>
      <c r="Q30" s="344"/>
      <c r="R30" s="344"/>
      <c r="S30" s="344"/>
      <c r="T30" s="411"/>
      <c r="U30" s="386"/>
      <c r="V30" s="412"/>
      <c r="W30" s="386"/>
      <c r="X30" s="386"/>
      <c r="Y30" s="386"/>
      <c r="Z30" s="386"/>
      <c r="AA30" s="386"/>
      <c r="AB30" s="386"/>
      <c r="AC30" s="386"/>
      <c r="AD30" s="411"/>
      <c r="AE30" s="386"/>
      <c r="AF30" s="386"/>
      <c r="AG30" s="386"/>
      <c r="AH30" s="386"/>
      <c r="AI30" s="386"/>
      <c r="AJ30" s="386"/>
      <c r="AK30" s="386"/>
      <c r="AL30" s="386"/>
      <c r="AM30" s="386"/>
      <c r="AN30" s="386"/>
      <c r="AO30" s="386"/>
      <c r="AP30" s="386"/>
      <c r="AQ30" s="386"/>
      <c r="AR30" s="386"/>
      <c r="AS30" s="386"/>
      <c r="AT30" s="386"/>
      <c r="AU30" s="386"/>
      <c r="AV30" s="386"/>
      <c r="AW30" s="386"/>
      <c r="AX30" s="386"/>
      <c r="AY30" s="386"/>
      <c r="AZ30" s="386"/>
      <c r="BA30" s="386"/>
      <c r="BB30" s="386"/>
      <c r="BC30" s="386"/>
    </row>
    <row r="31" spans="1:55" ht="30.75" customHeight="1">
      <c r="A31" s="446"/>
      <c r="B31" s="410"/>
      <c r="C31" s="344"/>
      <c r="D31" s="344"/>
      <c r="E31" s="344"/>
      <c r="F31" s="344"/>
      <c r="G31" s="344"/>
      <c r="H31" s="344"/>
      <c r="I31" s="344"/>
      <c r="J31" s="413"/>
      <c r="K31" s="344"/>
      <c r="L31" s="410"/>
      <c r="M31" s="344"/>
      <c r="N31" s="344"/>
      <c r="O31" s="344"/>
      <c r="P31" s="344"/>
      <c r="Q31" s="344"/>
      <c r="R31" s="344"/>
      <c r="S31" s="344"/>
      <c r="T31" s="413"/>
      <c r="U31" s="414"/>
      <c r="V31" s="415"/>
      <c r="W31" s="414"/>
      <c r="X31" s="414"/>
      <c r="Y31" s="416"/>
      <c r="Z31" s="416"/>
      <c r="AA31" s="416"/>
      <c r="AB31" s="416"/>
      <c r="AC31" s="416"/>
      <c r="AD31" s="417"/>
      <c r="AE31" s="416"/>
      <c r="AF31" s="416"/>
      <c r="AG31" s="416"/>
      <c r="AH31" s="416"/>
      <c r="AI31" s="416"/>
      <c r="AJ31" s="414"/>
      <c r="AK31" s="414"/>
      <c r="AL31" s="414"/>
      <c r="AM31" s="414"/>
      <c r="AN31" s="414"/>
      <c r="AO31" s="414"/>
      <c r="AP31" s="414"/>
      <c r="AQ31" s="414"/>
      <c r="AR31" s="414"/>
      <c r="AS31" s="414"/>
      <c r="AT31" s="414"/>
      <c r="AU31" s="414"/>
      <c r="AV31" s="414"/>
      <c r="AW31" s="414"/>
      <c r="AX31" s="414"/>
      <c r="AY31" s="414"/>
      <c r="AZ31" s="414"/>
      <c r="BA31" s="414"/>
      <c r="BB31" s="414"/>
      <c r="BC31" s="414"/>
    </row>
    <row r="32" spans="1:55" ht="30.75" customHeight="1">
      <c r="A32" s="446"/>
      <c r="B32" s="410"/>
      <c r="C32" s="344"/>
      <c r="D32" s="344"/>
      <c r="E32" s="344"/>
      <c r="F32" s="344"/>
      <c r="G32" s="344"/>
      <c r="H32" s="344"/>
      <c r="I32" s="344"/>
      <c r="J32" s="418"/>
      <c r="K32" s="344"/>
      <c r="L32" s="410"/>
      <c r="M32" s="344"/>
      <c r="N32" s="344"/>
      <c r="O32" s="344"/>
      <c r="P32" s="344"/>
      <c r="Q32" s="344"/>
      <c r="R32" s="344"/>
      <c r="S32" s="344"/>
      <c r="T32" s="418"/>
      <c r="U32" s="344"/>
      <c r="V32" s="410"/>
      <c r="W32" s="344"/>
      <c r="X32" s="344"/>
      <c r="Y32" s="386"/>
      <c r="Z32" s="386"/>
      <c r="AA32" s="386"/>
      <c r="AB32" s="386"/>
      <c r="AC32" s="386"/>
      <c r="AD32" s="411"/>
      <c r="AE32" s="386"/>
      <c r="AF32" s="386"/>
      <c r="AG32" s="386"/>
      <c r="AH32" s="386"/>
      <c r="AI32" s="386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  <c r="AU32" s="344"/>
      <c r="AV32" s="344"/>
      <c r="AW32" s="344"/>
      <c r="AX32" s="344"/>
      <c r="AY32" s="344"/>
      <c r="AZ32" s="344"/>
      <c r="BA32" s="344"/>
      <c r="BB32" s="344"/>
      <c r="BC32" s="344"/>
    </row>
    <row r="33" spans="1:55" ht="30.75" customHeight="1">
      <c r="A33" s="446"/>
      <c r="B33" s="419"/>
      <c r="C33" s="420"/>
      <c r="D33" s="420"/>
      <c r="E33" s="420"/>
      <c r="F33" s="420"/>
      <c r="G33" s="420"/>
      <c r="H33" s="420"/>
      <c r="I33" s="420"/>
      <c r="J33" s="421"/>
      <c r="K33" s="344"/>
      <c r="L33" s="419"/>
      <c r="M33" s="420"/>
      <c r="N33" s="420"/>
      <c r="O33" s="420"/>
      <c r="P33" s="420"/>
      <c r="Q33" s="420"/>
      <c r="R33" s="420"/>
      <c r="S33" s="420"/>
      <c r="T33" s="421"/>
      <c r="U33" s="344"/>
      <c r="V33" s="419"/>
      <c r="W33" s="420"/>
      <c r="X33" s="420"/>
      <c r="Y33" s="422"/>
      <c r="Z33" s="422"/>
      <c r="AA33" s="422"/>
      <c r="AB33" s="422"/>
      <c r="AC33" s="422"/>
      <c r="AD33" s="423"/>
      <c r="AE33" s="386"/>
      <c r="AF33" s="386"/>
      <c r="AG33" s="386"/>
      <c r="AH33" s="386"/>
      <c r="AI33" s="386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344"/>
      <c r="AW33" s="344"/>
      <c r="AX33" s="344"/>
      <c r="AY33" s="344"/>
      <c r="AZ33" s="344"/>
      <c r="BA33" s="344"/>
      <c r="BB33" s="344"/>
      <c r="BC33" s="344"/>
    </row>
    <row r="34" spans="1:55" ht="18" customHeight="1">
      <c r="A34" s="344"/>
      <c r="B34" s="344"/>
      <c r="C34" s="344"/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488"/>
      <c r="Z34" s="446"/>
      <c r="AA34" s="446"/>
      <c r="AB34" s="446"/>
      <c r="AC34" s="446"/>
      <c r="AD34" s="489"/>
      <c r="AE34" s="446"/>
      <c r="AF34" s="489"/>
      <c r="AG34" s="446"/>
      <c r="AH34" s="446"/>
      <c r="AI34" s="446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344"/>
      <c r="AW34" s="344"/>
      <c r="AX34" s="344"/>
      <c r="AY34" s="344"/>
      <c r="AZ34" s="344"/>
      <c r="BA34" s="344"/>
      <c r="BB34" s="344"/>
      <c r="BC34" s="344"/>
    </row>
    <row r="35" spans="1:55" ht="36.75" customHeight="1">
      <c r="A35" s="480" t="s">
        <v>1377</v>
      </c>
      <c r="B35" s="475" t="s">
        <v>1419</v>
      </c>
      <c r="C35" s="465"/>
      <c r="D35" s="465"/>
      <c r="E35" s="465"/>
      <c r="F35" s="465"/>
      <c r="G35" s="465"/>
      <c r="H35" s="465"/>
      <c r="I35" s="465"/>
      <c r="J35" s="465"/>
      <c r="K35" s="471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488"/>
      <c r="Z35" s="446"/>
      <c r="AA35" s="446"/>
      <c r="AB35" s="446"/>
      <c r="AC35" s="446"/>
      <c r="AD35" s="489"/>
      <c r="AE35" s="446"/>
      <c r="AF35" s="489"/>
      <c r="AG35" s="446"/>
      <c r="AH35" s="446"/>
      <c r="AI35" s="446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344"/>
      <c r="AW35" s="344"/>
      <c r="AX35" s="344"/>
      <c r="AY35" s="344"/>
      <c r="AZ35" s="344"/>
      <c r="BA35" s="344"/>
      <c r="BB35" s="344"/>
      <c r="BC35" s="344"/>
    </row>
    <row r="36" spans="1:55" ht="17.25" customHeight="1">
      <c r="A36" s="442"/>
      <c r="B36" s="476" t="s">
        <v>1378</v>
      </c>
      <c r="C36" s="448" t="s">
        <v>1379</v>
      </c>
      <c r="D36" s="448" t="s">
        <v>1380</v>
      </c>
      <c r="E36" s="448" t="s">
        <v>1381</v>
      </c>
      <c r="F36" s="470" t="s">
        <v>1382</v>
      </c>
      <c r="G36" s="465"/>
      <c r="H36" s="465"/>
      <c r="I36" s="465"/>
      <c r="J36" s="465"/>
      <c r="K36" s="471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488"/>
      <c r="Z36" s="446"/>
      <c r="AA36" s="446"/>
      <c r="AB36" s="446"/>
      <c r="AC36" s="446"/>
      <c r="AD36" s="489"/>
      <c r="AE36" s="446"/>
      <c r="AF36" s="489"/>
      <c r="AG36" s="446"/>
      <c r="AH36" s="446"/>
      <c r="AI36" s="446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344"/>
      <c r="BB36" s="344"/>
      <c r="BC36" s="344"/>
    </row>
    <row r="37" spans="1:55" ht="17.25" customHeight="1">
      <c r="A37" s="442"/>
      <c r="B37" s="442"/>
      <c r="C37" s="442"/>
      <c r="D37" s="442"/>
      <c r="E37" s="442"/>
      <c r="F37" s="476" t="s">
        <v>1383</v>
      </c>
      <c r="G37" s="477" t="s">
        <v>1384</v>
      </c>
      <c r="H37" s="465"/>
      <c r="I37" s="471"/>
      <c r="J37" s="479" t="s">
        <v>1385</v>
      </c>
      <c r="K37" s="471"/>
      <c r="L37" s="344"/>
      <c r="M37" s="344"/>
      <c r="N37" s="344"/>
      <c r="O37" s="344"/>
      <c r="P37" s="344"/>
      <c r="Q37" s="344"/>
      <c r="R37" s="344"/>
      <c r="S37" s="344"/>
      <c r="T37" s="386"/>
      <c r="U37" s="386"/>
      <c r="V37" s="386"/>
      <c r="W37" s="386"/>
      <c r="X37" s="386"/>
      <c r="Y37" s="386"/>
      <c r="Z37" s="386"/>
      <c r="AA37" s="386"/>
      <c r="AB37" s="386"/>
      <c r="AC37" s="386"/>
      <c r="AD37" s="386"/>
      <c r="AE37" s="386"/>
      <c r="AF37" s="386"/>
      <c r="AG37" s="386"/>
      <c r="AH37" s="386"/>
      <c r="AI37" s="386"/>
      <c r="AJ37" s="386"/>
      <c r="AK37" s="386"/>
      <c r="AL37" s="386"/>
      <c r="AM37" s="386"/>
      <c r="AN37" s="386"/>
      <c r="AO37" s="386"/>
      <c r="AP37" s="386"/>
      <c r="AQ37" s="386"/>
      <c r="AR37" s="386"/>
      <c r="AS37" s="386"/>
      <c r="AT37" s="386"/>
      <c r="AU37" s="386"/>
      <c r="AV37" s="386"/>
      <c r="AW37" s="386"/>
      <c r="AX37" s="386"/>
      <c r="AY37" s="386"/>
      <c r="AZ37" s="386"/>
      <c r="BA37" s="386"/>
      <c r="BB37" s="386"/>
      <c r="BC37" s="386"/>
    </row>
    <row r="38" spans="1:55" ht="17.25" customHeight="1">
      <c r="A38" s="442"/>
      <c r="B38" s="442"/>
      <c r="C38" s="442"/>
      <c r="D38" s="442"/>
      <c r="E38" s="442"/>
      <c r="F38" s="442"/>
      <c r="G38" s="478" t="s">
        <v>1386</v>
      </c>
      <c r="H38" s="478" t="s">
        <v>1387</v>
      </c>
      <c r="I38" s="478" t="s">
        <v>1388</v>
      </c>
      <c r="J38" s="478" t="s">
        <v>1389</v>
      </c>
      <c r="K38" s="478" t="s">
        <v>1390</v>
      </c>
      <c r="L38" s="344"/>
      <c r="M38" s="344"/>
      <c r="N38" s="344"/>
      <c r="O38" s="344"/>
      <c r="P38" s="344"/>
      <c r="Q38" s="344"/>
      <c r="R38" s="344"/>
      <c r="S38" s="344"/>
      <c r="T38" s="386"/>
      <c r="U38" s="386"/>
      <c r="V38" s="386"/>
      <c r="W38" s="386"/>
      <c r="X38" s="386"/>
      <c r="Y38" s="386"/>
      <c r="Z38" s="386"/>
      <c r="AA38" s="386"/>
      <c r="AB38" s="386"/>
      <c r="AC38" s="386"/>
      <c r="AD38" s="386"/>
      <c r="AE38" s="386"/>
      <c r="AF38" s="386"/>
      <c r="AG38" s="386"/>
      <c r="AH38" s="386"/>
      <c r="AI38" s="386"/>
      <c r="AJ38" s="386"/>
      <c r="AK38" s="386"/>
      <c r="AL38" s="386"/>
      <c r="AM38" s="386"/>
      <c r="AN38" s="386"/>
      <c r="AO38" s="386"/>
      <c r="AP38" s="386"/>
      <c r="AQ38" s="386"/>
      <c r="AR38" s="386"/>
      <c r="AS38" s="386"/>
      <c r="AT38" s="386"/>
      <c r="AU38" s="386"/>
      <c r="AV38" s="386"/>
      <c r="AW38" s="386"/>
      <c r="AX38" s="386"/>
      <c r="AY38" s="386"/>
      <c r="AZ38" s="386"/>
      <c r="BA38" s="386"/>
      <c r="BB38" s="386"/>
      <c r="BC38" s="386"/>
    </row>
    <row r="39" spans="1:55" ht="17.25" customHeight="1">
      <c r="A39" s="442"/>
      <c r="B39" s="442"/>
      <c r="C39" s="442"/>
      <c r="D39" s="442"/>
      <c r="E39" s="442"/>
      <c r="F39" s="442"/>
      <c r="G39" s="442"/>
      <c r="H39" s="442"/>
      <c r="I39" s="442"/>
      <c r="J39" s="442"/>
      <c r="K39" s="442"/>
      <c r="L39" s="344"/>
      <c r="M39" s="344"/>
      <c r="N39" s="344"/>
      <c r="O39" s="344"/>
      <c r="P39" s="344"/>
      <c r="Q39" s="344"/>
      <c r="R39" s="344"/>
      <c r="S39" s="344"/>
      <c r="T39" s="386"/>
      <c r="U39" s="386"/>
      <c r="V39" s="386"/>
      <c r="W39" s="386"/>
      <c r="X39" s="386"/>
      <c r="Y39" s="489"/>
      <c r="Z39" s="446"/>
      <c r="AA39" s="446"/>
      <c r="AB39" s="446"/>
      <c r="AC39" s="446"/>
      <c r="AD39" s="446"/>
      <c r="AE39" s="446"/>
      <c r="AF39" s="446"/>
      <c r="AG39" s="446"/>
      <c r="AH39" s="446"/>
      <c r="AI39" s="386"/>
      <c r="AJ39" s="386"/>
      <c r="AK39" s="386"/>
      <c r="AL39" s="386"/>
      <c r="AM39" s="386"/>
      <c r="AN39" s="386"/>
      <c r="AO39" s="386"/>
      <c r="AP39" s="386"/>
      <c r="AQ39" s="386"/>
      <c r="AR39" s="386"/>
      <c r="AS39" s="386"/>
      <c r="AT39" s="386"/>
      <c r="AU39" s="386"/>
      <c r="AV39" s="386"/>
      <c r="AW39" s="386"/>
      <c r="AX39" s="386"/>
      <c r="AY39" s="386"/>
      <c r="AZ39" s="386"/>
      <c r="BA39" s="386"/>
      <c r="BB39" s="386"/>
      <c r="BC39" s="386"/>
    </row>
    <row r="40" spans="1:55" ht="17.25" customHeight="1">
      <c r="A40" s="442"/>
      <c r="B40" s="443"/>
      <c r="C40" s="443"/>
      <c r="D40" s="443"/>
      <c r="E40" s="443"/>
      <c r="F40" s="443"/>
      <c r="G40" s="443"/>
      <c r="H40" s="443"/>
      <c r="I40" s="443"/>
      <c r="J40" s="443"/>
      <c r="K40" s="443"/>
      <c r="L40" s="344"/>
      <c r="M40" s="344"/>
      <c r="N40" s="344"/>
      <c r="O40" s="344"/>
      <c r="P40" s="344"/>
      <c r="Q40" s="344"/>
      <c r="R40" s="344"/>
      <c r="S40" s="344"/>
      <c r="T40" s="386"/>
      <c r="U40" s="386"/>
      <c r="V40" s="386"/>
      <c r="W40" s="386"/>
      <c r="X40" s="386"/>
      <c r="Y40" s="489"/>
      <c r="Z40" s="446"/>
      <c r="AA40" s="446"/>
      <c r="AB40" s="446"/>
      <c r="AC40" s="446"/>
      <c r="AD40" s="446"/>
      <c r="AE40" s="446"/>
      <c r="AF40" s="446"/>
      <c r="AG40" s="446"/>
      <c r="AH40" s="446"/>
      <c r="AI40" s="446"/>
      <c r="AJ40" s="386"/>
      <c r="AK40" s="386"/>
      <c r="AL40" s="386"/>
      <c r="AM40" s="386"/>
      <c r="AN40" s="386"/>
      <c r="AO40" s="386"/>
      <c r="AP40" s="386"/>
      <c r="AQ40" s="386"/>
      <c r="AR40" s="386"/>
      <c r="AS40" s="386"/>
      <c r="AT40" s="386"/>
      <c r="AU40" s="386"/>
      <c r="AV40" s="386"/>
      <c r="AW40" s="386"/>
      <c r="AX40" s="386"/>
      <c r="AY40" s="386"/>
      <c r="AZ40" s="386"/>
      <c r="BA40" s="386"/>
      <c r="BB40" s="386"/>
      <c r="BC40" s="386"/>
    </row>
    <row r="41" spans="1:55" ht="17.25" customHeight="1">
      <c r="A41" s="443"/>
      <c r="B41" s="391" t="s">
        <v>1391</v>
      </c>
      <c r="C41" s="392" t="s">
        <v>1392</v>
      </c>
      <c r="D41" s="392" t="s">
        <v>1393</v>
      </c>
      <c r="E41" s="392" t="s">
        <v>1394</v>
      </c>
      <c r="F41" s="391" t="s">
        <v>1395</v>
      </c>
      <c r="G41" s="392" t="s">
        <v>1396</v>
      </c>
      <c r="H41" s="392" t="s">
        <v>1397</v>
      </c>
      <c r="I41" s="392" t="s">
        <v>1398</v>
      </c>
      <c r="J41" s="392" t="s">
        <v>1399</v>
      </c>
      <c r="K41" s="392" t="s">
        <v>1400</v>
      </c>
      <c r="L41" s="344"/>
      <c r="M41" s="344"/>
      <c r="N41" s="344"/>
      <c r="O41" s="344"/>
      <c r="P41" s="344"/>
      <c r="Q41" s="344"/>
      <c r="R41" s="344"/>
      <c r="S41" s="344"/>
      <c r="T41" s="386"/>
      <c r="U41" s="386"/>
      <c r="V41" s="386"/>
      <c r="W41" s="386"/>
      <c r="X41" s="386"/>
      <c r="Y41" s="386"/>
      <c r="Z41" s="386"/>
      <c r="AA41" s="386"/>
      <c r="AB41" s="386"/>
      <c r="AC41" s="386"/>
      <c r="AD41" s="386"/>
      <c r="AE41" s="386"/>
      <c r="AF41" s="386"/>
      <c r="AG41" s="386"/>
      <c r="AH41" s="386"/>
      <c r="AI41" s="386"/>
      <c r="AJ41" s="386"/>
      <c r="AK41" s="386"/>
      <c r="AL41" s="386"/>
      <c r="AM41" s="386"/>
      <c r="AN41" s="386"/>
      <c r="AO41" s="386"/>
      <c r="AP41" s="386"/>
      <c r="AQ41" s="386"/>
      <c r="AR41" s="386"/>
      <c r="AS41" s="386"/>
      <c r="AT41" s="386"/>
      <c r="AU41" s="386"/>
      <c r="AV41" s="386"/>
      <c r="AW41" s="386"/>
      <c r="AX41" s="386"/>
      <c r="AY41" s="386"/>
      <c r="AZ41" s="386"/>
      <c r="BA41" s="386"/>
      <c r="BB41" s="386"/>
      <c r="BC41" s="386"/>
    </row>
    <row r="42" spans="1:55" ht="30.75" customHeight="1">
      <c r="A42" s="424" t="s">
        <v>1420</v>
      </c>
      <c r="B42" s="425"/>
      <c r="C42" s="138"/>
      <c r="D42" s="138"/>
      <c r="E42" s="138"/>
      <c r="F42" s="425"/>
      <c r="G42" s="138"/>
      <c r="H42" s="138"/>
      <c r="I42" s="426"/>
      <c r="J42" s="138"/>
      <c r="K42" s="138"/>
      <c r="L42" s="344"/>
      <c r="M42" s="344"/>
      <c r="N42" s="344"/>
      <c r="O42" s="344"/>
      <c r="P42" s="344"/>
      <c r="Q42" s="344"/>
      <c r="R42" s="344"/>
      <c r="S42" s="344"/>
      <c r="T42" s="386"/>
      <c r="U42" s="386"/>
      <c r="V42" s="386"/>
      <c r="W42" s="386"/>
      <c r="X42" s="386"/>
      <c r="Y42" s="386"/>
      <c r="Z42" s="386"/>
      <c r="AA42" s="386"/>
      <c r="AB42" s="386"/>
      <c r="AC42" s="386"/>
      <c r="AD42" s="386"/>
      <c r="AE42" s="386"/>
      <c r="AF42" s="386"/>
      <c r="AG42" s="386"/>
      <c r="AH42" s="386"/>
      <c r="AI42" s="386"/>
      <c r="AJ42" s="386"/>
      <c r="AK42" s="386"/>
      <c r="AL42" s="386"/>
      <c r="AM42" s="386"/>
      <c r="AN42" s="386"/>
      <c r="AO42" s="386"/>
      <c r="AP42" s="386"/>
      <c r="AQ42" s="386"/>
      <c r="AR42" s="386"/>
      <c r="AS42" s="386"/>
      <c r="AT42" s="386"/>
      <c r="AU42" s="386"/>
      <c r="AV42" s="386"/>
      <c r="AW42" s="386"/>
      <c r="AX42" s="386"/>
      <c r="AY42" s="386"/>
      <c r="AZ42" s="386"/>
      <c r="BA42" s="386"/>
      <c r="BB42" s="386"/>
      <c r="BC42" s="386"/>
    </row>
    <row r="43" spans="1:55" ht="30.75" customHeight="1">
      <c r="A43" s="427" t="s">
        <v>1421</v>
      </c>
      <c r="B43" s="428">
        <f t="shared" ref="B43:K43" si="19">V15</f>
        <v>18</v>
      </c>
      <c r="C43" s="429">
        <f t="shared" si="19"/>
        <v>7</v>
      </c>
      <c r="D43" s="429">
        <f t="shared" si="19"/>
        <v>18</v>
      </c>
      <c r="E43" s="429">
        <f t="shared" si="19"/>
        <v>0</v>
      </c>
      <c r="F43" s="429">
        <f t="shared" si="19"/>
        <v>0</v>
      </c>
      <c r="G43" s="429">
        <f t="shared" si="19"/>
        <v>0</v>
      </c>
      <c r="H43" s="429">
        <f t="shared" si="19"/>
        <v>0</v>
      </c>
      <c r="I43" s="429">
        <f t="shared" si="19"/>
        <v>0</v>
      </c>
      <c r="J43" s="429">
        <f t="shared" si="19"/>
        <v>0</v>
      </c>
      <c r="K43" s="429">
        <f t="shared" si="19"/>
        <v>0</v>
      </c>
      <c r="L43" s="344"/>
      <c r="M43" s="344"/>
      <c r="N43" s="344"/>
      <c r="O43" s="344"/>
      <c r="P43" s="344"/>
      <c r="Q43" s="344"/>
      <c r="R43" s="344"/>
      <c r="S43" s="344"/>
      <c r="T43" s="386"/>
      <c r="U43" s="386"/>
      <c r="V43" s="386"/>
      <c r="W43" s="386"/>
      <c r="X43" s="386"/>
      <c r="Y43" s="386"/>
      <c r="Z43" s="386"/>
      <c r="AA43" s="386"/>
      <c r="AB43" s="386"/>
      <c r="AC43" s="386"/>
      <c r="AD43" s="386"/>
      <c r="AE43" s="386"/>
      <c r="AF43" s="386"/>
      <c r="AG43" s="386"/>
      <c r="AH43" s="386"/>
      <c r="AI43" s="386"/>
      <c r="AJ43" s="386"/>
      <c r="AK43" s="386"/>
      <c r="AL43" s="386"/>
      <c r="AM43" s="386"/>
      <c r="AN43" s="386"/>
      <c r="AO43" s="386"/>
      <c r="AP43" s="386"/>
      <c r="AQ43" s="386"/>
      <c r="AR43" s="386"/>
      <c r="AS43" s="386"/>
      <c r="AT43" s="386"/>
      <c r="AU43" s="386"/>
      <c r="AV43" s="386"/>
      <c r="AW43" s="386"/>
      <c r="AX43" s="386"/>
      <c r="AY43" s="386"/>
      <c r="AZ43" s="386"/>
      <c r="BA43" s="386"/>
      <c r="BB43" s="386"/>
      <c r="BC43" s="386"/>
    </row>
    <row r="44" spans="1:55" ht="30.75" customHeight="1">
      <c r="A44" s="427" t="s">
        <v>1422</v>
      </c>
      <c r="B44" s="428">
        <f t="shared" ref="B44:K44" si="20">V16</f>
        <v>28</v>
      </c>
      <c r="C44" s="429">
        <f t="shared" si="20"/>
        <v>15</v>
      </c>
      <c r="D44" s="429">
        <f t="shared" si="20"/>
        <v>28</v>
      </c>
      <c r="E44" s="429">
        <f t="shared" si="20"/>
        <v>0</v>
      </c>
      <c r="F44" s="429">
        <f t="shared" si="20"/>
        <v>0</v>
      </c>
      <c r="G44" s="429">
        <f t="shared" si="20"/>
        <v>0</v>
      </c>
      <c r="H44" s="429">
        <f t="shared" si="20"/>
        <v>0</v>
      </c>
      <c r="I44" s="429">
        <f t="shared" si="20"/>
        <v>0</v>
      </c>
      <c r="J44" s="429">
        <f t="shared" si="20"/>
        <v>0</v>
      </c>
      <c r="K44" s="429">
        <f t="shared" si="20"/>
        <v>0</v>
      </c>
      <c r="L44" s="344"/>
      <c r="M44" s="344"/>
      <c r="N44" s="344"/>
      <c r="O44" s="344"/>
      <c r="P44" s="344"/>
      <c r="Q44" s="344"/>
      <c r="R44" s="344"/>
      <c r="S44" s="344"/>
      <c r="T44" s="386"/>
      <c r="U44" s="386"/>
      <c r="V44" s="386"/>
      <c r="W44" s="386"/>
      <c r="X44" s="386"/>
      <c r="Y44" s="386"/>
      <c r="Z44" s="386"/>
      <c r="AA44" s="386"/>
      <c r="AB44" s="386"/>
      <c r="AC44" s="386"/>
      <c r="AD44" s="386"/>
      <c r="AE44" s="386"/>
      <c r="AF44" s="386"/>
      <c r="AG44" s="386"/>
      <c r="AH44" s="386"/>
      <c r="AI44" s="386"/>
      <c r="AJ44" s="386"/>
      <c r="AK44" s="386"/>
      <c r="AL44" s="386"/>
      <c r="AM44" s="386"/>
      <c r="AN44" s="386"/>
      <c r="AO44" s="386"/>
      <c r="AP44" s="386"/>
      <c r="AQ44" s="386"/>
      <c r="AR44" s="386"/>
      <c r="AS44" s="386"/>
      <c r="AT44" s="386"/>
      <c r="AU44" s="386"/>
      <c r="AV44" s="386"/>
      <c r="AW44" s="386"/>
      <c r="AX44" s="386"/>
      <c r="AY44" s="386"/>
      <c r="AZ44" s="386"/>
      <c r="BA44" s="386"/>
      <c r="BB44" s="386"/>
      <c r="BC44" s="386"/>
    </row>
    <row r="45" spans="1:55" ht="30.75" customHeight="1">
      <c r="A45" s="430" t="s">
        <v>1423</v>
      </c>
      <c r="B45" s="428">
        <f t="shared" ref="B45:D45" si="21">V17</f>
        <v>67</v>
      </c>
      <c r="C45" s="429">
        <f t="shared" si="21"/>
        <v>30</v>
      </c>
      <c r="D45" s="429">
        <f t="shared" si="21"/>
        <v>64</v>
      </c>
      <c r="E45" s="431">
        <v>2</v>
      </c>
      <c r="F45" s="431">
        <v>1</v>
      </c>
      <c r="G45" s="429">
        <f t="shared" ref="G45:K45" si="22">AA17</f>
        <v>1</v>
      </c>
      <c r="H45" s="429">
        <f t="shared" si="22"/>
        <v>0</v>
      </c>
      <c r="I45" s="429">
        <f t="shared" si="22"/>
        <v>0</v>
      </c>
      <c r="J45" s="429">
        <f t="shared" si="22"/>
        <v>0</v>
      </c>
      <c r="K45" s="429">
        <f t="shared" si="22"/>
        <v>0</v>
      </c>
      <c r="L45" s="344"/>
      <c r="M45" s="344"/>
      <c r="N45" s="344"/>
      <c r="O45" s="344"/>
      <c r="P45" s="344"/>
      <c r="Q45" s="344"/>
      <c r="R45" s="344"/>
      <c r="S45" s="344"/>
      <c r="T45" s="386"/>
      <c r="U45" s="386"/>
      <c r="V45" s="386"/>
      <c r="W45" s="386"/>
      <c r="X45" s="386"/>
      <c r="Y45" s="386"/>
      <c r="Z45" s="386"/>
      <c r="AA45" s="386"/>
      <c r="AB45" s="386"/>
      <c r="AC45" s="386"/>
      <c r="AD45" s="386"/>
      <c r="AE45" s="386"/>
      <c r="AF45" s="386"/>
      <c r="AG45" s="386"/>
      <c r="AH45" s="386"/>
      <c r="AI45" s="386"/>
      <c r="AJ45" s="386"/>
      <c r="AK45" s="386"/>
      <c r="AL45" s="386"/>
      <c r="AM45" s="386"/>
      <c r="AN45" s="386"/>
      <c r="AO45" s="386"/>
      <c r="AP45" s="386"/>
      <c r="AQ45" s="386"/>
      <c r="AR45" s="386"/>
      <c r="AS45" s="386"/>
      <c r="AT45" s="386"/>
      <c r="AU45" s="386"/>
      <c r="AV45" s="386"/>
      <c r="AW45" s="386"/>
      <c r="AX45" s="386"/>
      <c r="AY45" s="386"/>
      <c r="AZ45" s="386"/>
      <c r="BA45" s="386"/>
      <c r="BB45" s="386"/>
      <c r="BC45" s="386"/>
    </row>
    <row r="46" spans="1:55" ht="30.75" customHeight="1">
      <c r="A46" s="432" t="s">
        <v>1405</v>
      </c>
      <c r="B46" s="433">
        <f t="shared" ref="B46:D46" si="23">V18</f>
        <v>113</v>
      </c>
      <c r="C46" s="429">
        <f t="shared" si="23"/>
        <v>52</v>
      </c>
      <c r="D46" s="434">
        <f t="shared" si="23"/>
        <v>110</v>
      </c>
      <c r="E46" s="435">
        <v>2</v>
      </c>
      <c r="F46" s="435">
        <v>1</v>
      </c>
      <c r="G46" s="434">
        <f t="shared" ref="G46:K46" si="24">AA18</f>
        <v>1</v>
      </c>
      <c r="H46" s="434">
        <f t="shared" si="24"/>
        <v>0</v>
      </c>
      <c r="I46" s="434">
        <f t="shared" si="24"/>
        <v>0</v>
      </c>
      <c r="J46" s="434">
        <f t="shared" si="24"/>
        <v>0</v>
      </c>
      <c r="K46" s="434">
        <f t="shared" si="24"/>
        <v>0</v>
      </c>
      <c r="L46" s="380"/>
      <c r="M46" s="380"/>
      <c r="N46" s="380"/>
      <c r="O46" s="380"/>
      <c r="P46" s="380"/>
      <c r="Q46" s="380"/>
      <c r="R46" s="380"/>
      <c r="S46" s="380"/>
      <c r="T46" s="436"/>
      <c r="U46" s="436"/>
      <c r="V46" s="436"/>
      <c r="W46" s="436"/>
      <c r="X46" s="436"/>
      <c r="Y46" s="436"/>
      <c r="Z46" s="436"/>
      <c r="AA46" s="436"/>
      <c r="AB46" s="436"/>
      <c r="AC46" s="436"/>
      <c r="AD46" s="436"/>
      <c r="AE46" s="436"/>
      <c r="AF46" s="436"/>
      <c r="AG46" s="436"/>
      <c r="AH46" s="436"/>
      <c r="AI46" s="436"/>
      <c r="AJ46" s="436"/>
      <c r="AK46" s="436"/>
      <c r="AL46" s="436"/>
      <c r="AM46" s="436"/>
      <c r="AN46" s="436"/>
      <c r="AO46" s="436"/>
      <c r="AP46" s="436"/>
      <c r="AQ46" s="436"/>
      <c r="AR46" s="436"/>
      <c r="AS46" s="436"/>
      <c r="AT46" s="436"/>
      <c r="AU46" s="436"/>
      <c r="AV46" s="436"/>
      <c r="AW46" s="436"/>
      <c r="AX46" s="436"/>
      <c r="AY46" s="436"/>
      <c r="AZ46" s="436"/>
      <c r="BA46" s="436"/>
      <c r="BB46" s="436"/>
      <c r="BC46" s="436"/>
    </row>
    <row r="47" spans="1:55" ht="30.75" customHeight="1">
      <c r="A47" s="437" t="s">
        <v>1424</v>
      </c>
      <c r="B47" s="428">
        <f t="shared" ref="B47:D47" si="25">V19</f>
        <v>137</v>
      </c>
      <c r="C47" s="429">
        <f t="shared" si="25"/>
        <v>65</v>
      </c>
      <c r="D47" s="429">
        <f t="shared" si="25"/>
        <v>135</v>
      </c>
      <c r="E47" s="431">
        <v>0</v>
      </c>
      <c r="F47" s="431">
        <v>1</v>
      </c>
      <c r="G47" s="429">
        <f t="shared" ref="G47:K47" si="26">AA19</f>
        <v>1</v>
      </c>
      <c r="H47" s="429">
        <f t="shared" si="26"/>
        <v>0</v>
      </c>
      <c r="I47" s="429">
        <f t="shared" si="26"/>
        <v>0</v>
      </c>
      <c r="J47" s="429">
        <f t="shared" si="26"/>
        <v>1</v>
      </c>
      <c r="K47" s="429">
        <f t="shared" si="26"/>
        <v>0</v>
      </c>
      <c r="L47" s="344"/>
      <c r="M47" s="344"/>
      <c r="N47" s="344"/>
      <c r="O47" s="344"/>
      <c r="P47" s="344"/>
      <c r="Q47" s="344"/>
      <c r="R47" s="344"/>
      <c r="S47" s="344"/>
      <c r="T47" s="386"/>
      <c r="U47" s="386"/>
      <c r="V47" s="386"/>
      <c r="W47" s="386"/>
      <c r="X47" s="386"/>
      <c r="Y47" s="386"/>
      <c r="Z47" s="386"/>
      <c r="AA47" s="386"/>
      <c r="AB47" s="386"/>
      <c r="AC47" s="386"/>
      <c r="AD47" s="386"/>
      <c r="AE47" s="386"/>
      <c r="AF47" s="386"/>
      <c r="AG47" s="386"/>
      <c r="AH47" s="386"/>
      <c r="AI47" s="386"/>
      <c r="AJ47" s="386"/>
      <c r="AK47" s="386"/>
      <c r="AL47" s="386"/>
      <c r="AM47" s="386"/>
      <c r="AN47" s="386"/>
      <c r="AO47" s="386"/>
      <c r="AP47" s="386"/>
      <c r="AQ47" s="386"/>
      <c r="AR47" s="386"/>
      <c r="AS47" s="386"/>
      <c r="AT47" s="386"/>
      <c r="AU47" s="386"/>
      <c r="AV47" s="386"/>
      <c r="AW47" s="386"/>
      <c r="AX47" s="386"/>
      <c r="AY47" s="386"/>
      <c r="AZ47" s="386"/>
      <c r="BA47" s="386"/>
      <c r="BB47" s="386"/>
      <c r="BC47" s="386"/>
    </row>
    <row r="48" spans="1:55" ht="30.75" customHeight="1">
      <c r="A48" s="438" t="s">
        <v>1425</v>
      </c>
      <c r="B48" s="428">
        <f t="shared" ref="B48:D48" si="27">V20</f>
        <v>158</v>
      </c>
      <c r="C48" s="429">
        <f t="shared" si="27"/>
        <v>71</v>
      </c>
      <c r="D48" s="429">
        <f t="shared" si="27"/>
        <v>142</v>
      </c>
      <c r="E48" s="431">
        <v>13</v>
      </c>
      <c r="F48" s="431">
        <v>2</v>
      </c>
      <c r="G48" s="429">
        <f t="shared" ref="G48:K48" si="28">AA20</f>
        <v>2</v>
      </c>
      <c r="H48" s="429">
        <f t="shared" si="28"/>
        <v>0</v>
      </c>
      <c r="I48" s="429">
        <f t="shared" si="28"/>
        <v>0</v>
      </c>
      <c r="J48" s="429">
        <f t="shared" si="28"/>
        <v>1</v>
      </c>
      <c r="K48" s="429">
        <f t="shared" si="28"/>
        <v>1</v>
      </c>
      <c r="L48" s="344"/>
      <c r="M48" s="344"/>
      <c r="N48" s="344"/>
      <c r="O48" s="344"/>
      <c r="P48" s="344"/>
      <c r="Q48" s="344"/>
      <c r="R48" s="344"/>
      <c r="S48" s="344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</row>
    <row r="49" spans="1:55" ht="30.75" customHeight="1">
      <c r="A49" s="438" t="s">
        <v>1426</v>
      </c>
      <c r="B49" s="428">
        <f t="shared" ref="B49:D49" si="29">V21</f>
        <v>145</v>
      </c>
      <c r="C49" s="429">
        <f t="shared" si="29"/>
        <v>68</v>
      </c>
      <c r="D49" s="429">
        <f t="shared" si="29"/>
        <v>128</v>
      </c>
      <c r="E49" s="431">
        <v>12</v>
      </c>
      <c r="F49" s="431">
        <v>0</v>
      </c>
      <c r="G49" s="429">
        <f t="shared" ref="G49:K49" si="30">AA21</f>
        <v>0</v>
      </c>
      <c r="H49" s="429">
        <f t="shared" si="30"/>
        <v>0</v>
      </c>
      <c r="I49" s="429">
        <f t="shared" si="30"/>
        <v>0</v>
      </c>
      <c r="J49" s="429">
        <f t="shared" si="30"/>
        <v>0</v>
      </c>
      <c r="K49" s="429">
        <f t="shared" si="30"/>
        <v>0</v>
      </c>
      <c r="L49" s="344"/>
      <c r="M49" s="344"/>
      <c r="N49" s="344"/>
      <c r="O49" s="344"/>
      <c r="P49" s="344"/>
      <c r="Q49" s="344"/>
      <c r="R49" s="344"/>
      <c r="S49" s="344"/>
      <c r="T49" s="386"/>
      <c r="U49" s="386"/>
      <c r="V49" s="386"/>
      <c r="W49" s="386"/>
      <c r="X49" s="386"/>
      <c r="Y49" s="386"/>
      <c r="Z49" s="386"/>
      <c r="AA49" s="386"/>
      <c r="AB49" s="386"/>
      <c r="AC49" s="386"/>
      <c r="AD49" s="386"/>
      <c r="AE49" s="386"/>
      <c r="AF49" s="386"/>
      <c r="AG49" s="386"/>
      <c r="AH49" s="386"/>
      <c r="AI49" s="386"/>
      <c r="AJ49" s="386"/>
      <c r="AK49" s="386"/>
      <c r="AL49" s="386"/>
      <c r="AM49" s="386"/>
      <c r="AN49" s="386"/>
      <c r="AO49" s="386"/>
      <c r="AP49" s="386"/>
      <c r="AQ49" s="386"/>
      <c r="AR49" s="386"/>
      <c r="AS49" s="386"/>
      <c r="AT49" s="386"/>
      <c r="AU49" s="386"/>
      <c r="AV49" s="386"/>
      <c r="AW49" s="386"/>
      <c r="AX49" s="386"/>
      <c r="AY49" s="386"/>
      <c r="AZ49" s="386"/>
      <c r="BA49" s="386"/>
      <c r="BB49" s="386"/>
      <c r="BC49" s="386"/>
    </row>
    <row r="50" spans="1:55" ht="30.75" customHeight="1">
      <c r="A50" s="432" t="s">
        <v>1427</v>
      </c>
      <c r="B50" s="433">
        <f t="shared" ref="B50:D50" si="31">V22</f>
        <v>440</v>
      </c>
      <c r="C50" s="429">
        <f t="shared" si="31"/>
        <v>204</v>
      </c>
      <c r="D50" s="434">
        <f t="shared" si="31"/>
        <v>405</v>
      </c>
      <c r="E50" s="435">
        <v>25</v>
      </c>
      <c r="F50" s="435">
        <v>3</v>
      </c>
      <c r="G50" s="434">
        <f t="shared" ref="G50:K50" si="32">AA22</f>
        <v>3</v>
      </c>
      <c r="H50" s="434">
        <f t="shared" si="32"/>
        <v>0</v>
      </c>
      <c r="I50" s="434">
        <f t="shared" si="32"/>
        <v>0</v>
      </c>
      <c r="J50" s="434">
        <f t="shared" si="32"/>
        <v>2</v>
      </c>
      <c r="K50" s="434">
        <f t="shared" si="32"/>
        <v>1</v>
      </c>
      <c r="L50" s="380"/>
      <c r="M50" s="380"/>
      <c r="N50" s="380"/>
      <c r="O50" s="380"/>
      <c r="P50" s="380"/>
      <c r="Q50" s="380"/>
      <c r="R50" s="380"/>
      <c r="S50" s="380"/>
      <c r="T50" s="436"/>
      <c r="U50" s="436"/>
      <c r="V50" s="436"/>
      <c r="W50" s="436"/>
      <c r="X50" s="436"/>
      <c r="Y50" s="436"/>
      <c r="Z50" s="436"/>
      <c r="AA50" s="436"/>
      <c r="AB50" s="436"/>
      <c r="AC50" s="436"/>
      <c r="AD50" s="436"/>
      <c r="AE50" s="436"/>
      <c r="AF50" s="436"/>
      <c r="AG50" s="436"/>
      <c r="AH50" s="436"/>
      <c r="AI50" s="436"/>
      <c r="AJ50" s="436"/>
      <c r="AK50" s="436"/>
      <c r="AL50" s="436"/>
      <c r="AM50" s="436"/>
      <c r="AN50" s="436"/>
      <c r="AO50" s="436"/>
      <c r="AP50" s="436"/>
      <c r="AQ50" s="436"/>
      <c r="AR50" s="436"/>
      <c r="AS50" s="436"/>
      <c r="AT50" s="436"/>
      <c r="AU50" s="436"/>
      <c r="AV50" s="436"/>
      <c r="AW50" s="436"/>
      <c r="AX50" s="436"/>
      <c r="AY50" s="436"/>
      <c r="AZ50" s="436"/>
      <c r="BA50" s="436"/>
      <c r="BB50" s="436"/>
      <c r="BC50" s="436"/>
    </row>
    <row r="51" spans="1:55" ht="30.75" customHeight="1">
      <c r="A51" s="439" t="s">
        <v>1428</v>
      </c>
      <c r="B51" s="433">
        <f t="shared" ref="B51:D51" si="33">V23</f>
        <v>553</v>
      </c>
      <c r="C51" s="429">
        <f t="shared" si="33"/>
        <v>256</v>
      </c>
      <c r="D51" s="434">
        <f t="shared" si="33"/>
        <v>515</v>
      </c>
      <c r="E51" s="435">
        <v>27</v>
      </c>
      <c r="F51" s="435">
        <v>4</v>
      </c>
      <c r="G51" s="434">
        <f t="shared" ref="G51:K51" si="34">AA23</f>
        <v>4</v>
      </c>
      <c r="H51" s="434">
        <f t="shared" si="34"/>
        <v>0</v>
      </c>
      <c r="I51" s="434">
        <f t="shared" si="34"/>
        <v>0</v>
      </c>
      <c r="J51" s="434">
        <f t="shared" si="34"/>
        <v>2</v>
      </c>
      <c r="K51" s="434">
        <f t="shared" si="34"/>
        <v>1</v>
      </c>
      <c r="L51" s="380"/>
      <c r="M51" s="380"/>
      <c r="N51" s="380"/>
      <c r="O51" s="380"/>
      <c r="P51" s="380"/>
      <c r="Q51" s="380"/>
      <c r="R51" s="380"/>
      <c r="S51" s="380"/>
      <c r="T51" s="436"/>
      <c r="U51" s="436"/>
      <c r="V51" s="436"/>
      <c r="W51" s="436"/>
      <c r="X51" s="436"/>
      <c r="Y51" s="436"/>
      <c r="Z51" s="436"/>
      <c r="AA51" s="436"/>
      <c r="AB51" s="436"/>
      <c r="AC51" s="436"/>
      <c r="AD51" s="436"/>
      <c r="AE51" s="436"/>
      <c r="AF51" s="436"/>
      <c r="AG51" s="436"/>
      <c r="AH51" s="436"/>
      <c r="AI51" s="436"/>
      <c r="AJ51" s="436"/>
      <c r="AK51" s="436"/>
      <c r="AL51" s="436"/>
      <c r="AM51" s="436"/>
      <c r="AN51" s="436"/>
      <c r="AO51" s="436"/>
      <c r="AP51" s="436"/>
      <c r="AQ51" s="436"/>
      <c r="AR51" s="436"/>
      <c r="AS51" s="436"/>
      <c r="AT51" s="436"/>
      <c r="AU51" s="436"/>
      <c r="AV51" s="436"/>
      <c r="AW51" s="436"/>
      <c r="AX51" s="436"/>
      <c r="AY51" s="436"/>
      <c r="AZ51" s="436"/>
      <c r="BA51" s="436"/>
      <c r="BB51" s="436"/>
      <c r="BC51" s="436"/>
    </row>
    <row r="52" spans="1:55" ht="30.75" customHeight="1">
      <c r="A52" s="439" t="s">
        <v>1411</v>
      </c>
      <c r="B52" s="440" t="s">
        <v>1429</v>
      </c>
      <c r="C52" s="403">
        <f>C51/$L$23</f>
        <v>0.48669201520912547</v>
      </c>
      <c r="D52" s="403">
        <f t="shared" ref="D52:F52" si="35">D51/$B$51</f>
        <v>0.93128390596745025</v>
      </c>
      <c r="E52" s="403">
        <f t="shared" si="35"/>
        <v>4.8824593128390596E-2</v>
      </c>
      <c r="F52" s="403">
        <f t="shared" si="35"/>
        <v>7.2332730560578659E-3</v>
      </c>
      <c r="G52" s="403">
        <f t="shared" ref="G52:K52" si="36">G51/$B$23</f>
        <v>7.7972709551656916E-3</v>
      </c>
      <c r="H52" s="403">
        <f t="shared" si="36"/>
        <v>0</v>
      </c>
      <c r="I52" s="403">
        <f t="shared" si="36"/>
        <v>0</v>
      </c>
      <c r="J52" s="403">
        <f t="shared" si="36"/>
        <v>3.8986354775828458E-3</v>
      </c>
      <c r="K52" s="403">
        <f t="shared" si="36"/>
        <v>1.9493177387914229E-3</v>
      </c>
      <c r="L52" s="344"/>
      <c r="M52" s="344"/>
      <c r="N52" s="344"/>
      <c r="O52" s="344"/>
      <c r="P52" s="344"/>
      <c r="Q52" s="344"/>
      <c r="R52" s="344"/>
      <c r="S52" s="344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86"/>
      <c r="AU52" s="386"/>
      <c r="AV52" s="386"/>
      <c r="AW52" s="386"/>
      <c r="AX52" s="386"/>
      <c r="AY52" s="386"/>
      <c r="AZ52" s="386"/>
      <c r="BA52" s="386"/>
      <c r="BB52" s="386"/>
      <c r="BC52" s="386"/>
    </row>
    <row r="53" spans="1:55" ht="15.75" customHeight="1">
      <c r="A53" s="344"/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86"/>
      <c r="AU53" s="386"/>
      <c r="AV53" s="386"/>
      <c r="AW53" s="386"/>
      <c r="AX53" s="386"/>
      <c r="AY53" s="386"/>
      <c r="AZ53" s="386"/>
      <c r="BA53" s="386"/>
      <c r="BB53" s="386"/>
      <c r="BC53" s="386"/>
    </row>
    <row r="54" spans="1:55" ht="30" customHeight="1">
      <c r="A54" s="344"/>
      <c r="B54" s="483" t="s">
        <v>1430</v>
      </c>
      <c r="C54" s="484"/>
      <c r="D54" s="484"/>
      <c r="E54" s="484"/>
      <c r="F54" s="484"/>
      <c r="G54" s="484"/>
      <c r="H54" s="484"/>
      <c r="I54" s="484"/>
      <c r="J54" s="485"/>
      <c r="K54" s="344"/>
      <c r="L54" s="344"/>
      <c r="M54" s="344"/>
      <c r="N54" s="344"/>
      <c r="O54" s="344"/>
      <c r="P54" s="344"/>
      <c r="Q54" s="344"/>
      <c r="R54" s="344"/>
      <c r="S54" s="344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86"/>
      <c r="AU54" s="386"/>
      <c r="AV54" s="386"/>
      <c r="AW54" s="386"/>
      <c r="AX54" s="386"/>
      <c r="AY54" s="386"/>
      <c r="AZ54" s="386"/>
      <c r="BA54" s="386"/>
      <c r="BB54" s="386"/>
      <c r="BC54" s="386"/>
    </row>
    <row r="55" spans="1:55" ht="30" customHeight="1">
      <c r="A55" s="344"/>
      <c r="B55" s="486" t="s">
        <v>1418</v>
      </c>
      <c r="C55" s="446"/>
      <c r="D55" s="446"/>
      <c r="E55" s="446"/>
      <c r="F55" s="446"/>
      <c r="G55" s="446"/>
      <c r="H55" s="446"/>
      <c r="I55" s="446"/>
      <c r="J55" s="487"/>
      <c r="K55" s="344"/>
      <c r="L55" s="344"/>
      <c r="M55" s="344"/>
      <c r="N55" s="344"/>
      <c r="O55" s="344"/>
      <c r="P55" s="344"/>
      <c r="Q55" s="344"/>
      <c r="R55" s="344"/>
      <c r="S55" s="344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86"/>
      <c r="AU55" s="386"/>
      <c r="AV55" s="386"/>
      <c r="AW55" s="386"/>
      <c r="AX55" s="386"/>
      <c r="AY55" s="386"/>
      <c r="AZ55" s="386"/>
      <c r="BA55" s="386"/>
      <c r="BB55" s="386"/>
      <c r="BC55" s="386"/>
    </row>
    <row r="56" spans="1:55" ht="30" customHeight="1">
      <c r="A56" s="344"/>
      <c r="B56" s="410"/>
      <c r="C56" s="344"/>
      <c r="D56" s="344"/>
      <c r="E56" s="344"/>
      <c r="F56" s="344"/>
      <c r="G56" s="344"/>
      <c r="H56" s="344"/>
      <c r="I56" s="344"/>
      <c r="J56" s="411"/>
      <c r="K56" s="344"/>
      <c r="L56" s="344"/>
      <c r="M56" s="344"/>
      <c r="N56" s="344"/>
      <c r="O56" s="344"/>
      <c r="P56" s="344"/>
      <c r="Q56" s="344"/>
      <c r="R56" s="344"/>
      <c r="S56" s="344"/>
      <c r="T56" s="386"/>
      <c r="U56" s="386"/>
      <c r="V56" s="386"/>
      <c r="W56" s="386"/>
      <c r="X56" s="386"/>
      <c r="Y56" s="386"/>
      <c r="Z56" s="386"/>
      <c r="AA56" s="386"/>
      <c r="AB56" s="386"/>
      <c r="AC56" s="386"/>
      <c r="AD56" s="386"/>
      <c r="AE56" s="386"/>
      <c r="AF56" s="386"/>
      <c r="AG56" s="386"/>
      <c r="AH56" s="386"/>
      <c r="AI56" s="386"/>
      <c r="AJ56" s="386"/>
      <c r="AK56" s="386"/>
      <c r="AL56" s="386"/>
      <c r="AM56" s="386"/>
      <c r="AN56" s="386"/>
      <c r="AO56" s="386"/>
      <c r="AP56" s="386"/>
      <c r="AQ56" s="386"/>
      <c r="AR56" s="386"/>
      <c r="AS56" s="386"/>
      <c r="AT56" s="386"/>
      <c r="AU56" s="386"/>
      <c r="AV56" s="386"/>
      <c r="AW56" s="386"/>
      <c r="AX56" s="386"/>
      <c r="AY56" s="386"/>
      <c r="AZ56" s="386"/>
      <c r="BA56" s="386"/>
      <c r="BB56" s="386"/>
      <c r="BC56" s="386"/>
    </row>
    <row r="57" spans="1:55" ht="30" customHeight="1">
      <c r="A57" s="344"/>
      <c r="B57" s="410"/>
      <c r="C57" s="344"/>
      <c r="D57" s="344"/>
      <c r="E57" s="344"/>
      <c r="F57" s="344"/>
      <c r="G57" s="344"/>
      <c r="H57" s="344"/>
      <c r="I57" s="344"/>
      <c r="J57" s="413"/>
      <c r="K57" s="344"/>
      <c r="L57" s="344"/>
      <c r="M57" s="344"/>
      <c r="N57" s="344"/>
      <c r="O57" s="344"/>
      <c r="P57" s="344"/>
      <c r="Q57" s="344"/>
      <c r="R57" s="344"/>
      <c r="S57" s="344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  <c r="AG57" s="386"/>
      <c r="AH57" s="386"/>
      <c r="AI57" s="386"/>
      <c r="AJ57" s="386"/>
      <c r="AK57" s="386"/>
      <c r="AL57" s="386"/>
      <c r="AM57" s="386"/>
      <c r="AN57" s="386"/>
      <c r="AO57" s="386"/>
      <c r="AP57" s="386"/>
      <c r="AQ57" s="386"/>
      <c r="AR57" s="386"/>
      <c r="AS57" s="386"/>
      <c r="AT57" s="386"/>
      <c r="AU57" s="386"/>
      <c r="AV57" s="386"/>
      <c r="AW57" s="386"/>
      <c r="AX57" s="386"/>
      <c r="AY57" s="386"/>
      <c r="AZ57" s="386"/>
      <c r="BA57" s="386"/>
      <c r="BB57" s="386"/>
      <c r="BC57" s="386"/>
    </row>
    <row r="58" spans="1:55" ht="30" customHeight="1">
      <c r="A58" s="344"/>
      <c r="B58" s="410"/>
      <c r="C58" s="344"/>
      <c r="D58" s="344"/>
      <c r="E58" s="344"/>
      <c r="F58" s="344"/>
      <c r="G58" s="344"/>
      <c r="H58" s="344"/>
      <c r="I58" s="344"/>
      <c r="J58" s="418"/>
      <c r="K58" s="344"/>
      <c r="L58" s="344"/>
      <c r="M58" s="344"/>
      <c r="N58" s="344"/>
      <c r="O58" s="344"/>
      <c r="P58" s="344"/>
      <c r="Q58" s="344"/>
      <c r="R58" s="344"/>
      <c r="S58" s="344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  <c r="AG58" s="386"/>
      <c r="AH58" s="386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386"/>
      <c r="BA58" s="386"/>
      <c r="BB58" s="386"/>
      <c r="BC58" s="386"/>
    </row>
    <row r="59" spans="1:55" ht="30" customHeight="1">
      <c r="A59" s="344"/>
      <c r="B59" s="419"/>
      <c r="C59" s="420"/>
      <c r="D59" s="420"/>
      <c r="E59" s="420"/>
      <c r="F59" s="420"/>
      <c r="G59" s="420"/>
      <c r="H59" s="420"/>
      <c r="I59" s="420"/>
      <c r="J59" s="421"/>
      <c r="K59" s="344"/>
      <c r="L59" s="344"/>
      <c r="M59" s="344"/>
      <c r="N59" s="344"/>
      <c r="O59" s="344"/>
      <c r="P59" s="344"/>
      <c r="Q59" s="344"/>
      <c r="R59" s="344"/>
      <c r="S59" s="344"/>
      <c r="T59" s="386"/>
      <c r="U59" s="386"/>
      <c r="V59" s="386"/>
      <c r="W59" s="386"/>
      <c r="X59" s="386"/>
      <c r="Y59" s="386"/>
      <c r="Z59" s="386"/>
      <c r="AA59" s="386"/>
      <c r="AB59" s="386"/>
      <c r="AC59" s="386"/>
      <c r="AD59" s="386"/>
      <c r="AE59" s="386"/>
      <c r="AF59" s="386"/>
      <c r="AG59" s="386"/>
      <c r="AH59" s="386"/>
      <c r="AI59" s="386"/>
      <c r="AJ59" s="386"/>
      <c r="AK59" s="386"/>
      <c r="AL59" s="386"/>
      <c r="AM59" s="386"/>
      <c r="AN59" s="386"/>
      <c r="AO59" s="386"/>
      <c r="AP59" s="386"/>
      <c r="AQ59" s="386"/>
      <c r="AR59" s="386"/>
      <c r="AS59" s="386"/>
      <c r="AT59" s="386"/>
      <c r="AU59" s="386"/>
      <c r="AV59" s="386"/>
      <c r="AW59" s="386"/>
      <c r="AX59" s="386"/>
      <c r="AY59" s="386"/>
      <c r="AZ59" s="386"/>
      <c r="BA59" s="386"/>
      <c r="BB59" s="386"/>
      <c r="BC59" s="386"/>
    </row>
    <row r="60" spans="1:5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</row>
    <row r="61" spans="1:5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</row>
    <row r="62" spans="1:5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</row>
    <row r="63" spans="1:5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</row>
    <row r="64" spans="1:5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</row>
    <row r="65" spans="1:5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</row>
    <row r="66" spans="1:5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</row>
    <row r="67" spans="1:5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</row>
    <row r="68" spans="1:5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</row>
    <row r="69" spans="1:5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</row>
    <row r="70" spans="1:5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</row>
    <row r="71" spans="1:5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</row>
    <row r="72" spans="1:5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</row>
    <row r="73" spans="1:5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</row>
    <row r="74" spans="1:5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</row>
    <row r="75" spans="1:5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</row>
    <row r="76" spans="1:5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</row>
    <row r="77" spans="1:5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</row>
    <row r="78" spans="1:5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</row>
    <row r="79" spans="1:5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</row>
    <row r="80" spans="1:5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</row>
    <row r="81" spans="1:5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</row>
    <row r="82" spans="1:5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</row>
    <row r="83" spans="1:5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</row>
    <row r="84" spans="1:5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</row>
    <row r="85" spans="1:5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</row>
    <row r="86" spans="1:5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</row>
    <row r="87" spans="1:5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</row>
    <row r="88" spans="1:5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</row>
    <row r="89" spans="1:5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</row>
    <row r="90" spans="1:5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</row>
    <row r="91" spans="1:5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</row>
    <row r="92" spans="1:5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</row>
    <row r="93" spans="1:5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</row>
    <row r="94" spans="1:5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</row>
    <row r="95" spans="1:5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</row>
    <row r="96" spans="1:5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</row>
    <row r="97" spans="1:5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</row>
    <row r="98" spans="1:5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</row>
    <row r="99" spans="1:5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</row>
    <row r="100" spans="1:5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</row>
    <row r="101" spans="1:5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</row>
    <row r="102" spans="1:5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</row>
    <row r="103" spans="1:5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</row>
    <row r="104" spans="1:5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</row>
    <row r="105" spans="1:5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</row>
    <row r="106" spans="1:5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</row>
    <row r="107" spans="1:5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</row>
    <row r="108" spans="1:5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</row>
    <row r="109" spans="1:5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</row>
    <row r="110" spans="1:5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</row>
    <row r="111" spans="1:5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</row>
    <row r="112" spans="1:5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</row>
    <row r="113" spans="1:5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</row>
    <row r="114" spans="1:5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</row>
    <row r="115" spans="1:5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</row>
    <row r="116" spans="1:5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</row>
    <row r="117" spans="1:5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</row>
    <row r="118" spans="1:5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</row>
    <row r="119" spans="1:5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</row>
    <row r="120" spans="1:5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</row>
    <row r="121" spans="1:5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</row>
    <row r="122" spans="1:5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</row>
    <row r="123" spans="1:5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</row>
    <row r="124" spans="1:5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</row>
    <row r="125" spans="1:5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</row>
    <row r="126" spans="1:5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</row>
    <row r="127" spans="1:5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</row>
    <row r="128" spans="1:5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</row>
    <row r="129" spans="1:5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</row>
    <row r="130" spans="1:5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</row>
    <row r="131" spans="1:5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</row>
    <row r="132" spans="1:5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</row>
    <row r="133" spans="1:5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</row>
    <row r="134" spans="1:5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</row>
    <row r="135" spans="1:5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</row>
    <row r="136" spans="1:5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</row>
    <row r="137" spans="1:5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</row>
    <row r="138" spans="1:5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</row>
    <row r="139" spans="1:5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</row>
    <row r="140" spans="1:5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</row>
    <row r="141" spans="1:5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</row>
    <row r="142" spans="1:5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</row>
    <row r="143" spans="1:5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</row>
    <row r="144" spans="1:5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</row>
    <row r="145" spans="1:5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</row>
    <row r="146" spans="1:5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</row>
    <row r="147" spans="1:5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</row>
    <row r="148" spans="1:5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</row>
    <row r="149" spans="1:5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</row>
    <row r="150" spans="1:5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</row>
    <row r="151" spans="1:5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</row>
    <row r="152" spans="1:5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</row>
    <row r="153" spans="1:5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</row>
    <row r="154" spans="1:5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</row>
    <row r="155" spans="1: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</row>
    <row r="156" spans="1:5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</row>
    <row r="157" spans="1:5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</row>
    <row r="158" spans="1:5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</row>
    <row r="159" spans="1:5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</row>
    <row r="160" spans="1:5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</row>
    <row r="161" spans="1:5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</row>
    <row r="162" spans="1:5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</row>
    <row r="163" spans="1:5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</row>
    <row r="164" spans="1:5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</row>
    <row r="165" spans="1:5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</row>
    <row r="166" spans="1:5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</row>
    <row r="167" spans="1:5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</row>
    <row r="168" spans="1:5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</row>
    <row r="169" spans="1:5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</row>
    <row r="170" spans="1:5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</row>
    <row r="171" spans="1:5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</row>
    <row r="172" spans="1:5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</row>
    <row r="173" spans="1:5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</row>
    <row r="174" spans="1:5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</row>
    <row r="175" spans="1:5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</row>
    <row r="176" spans="1:5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</row>
    <row r="177" spans="1:5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</row>
    <row r="178" spans="1:5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</row>
    <row r="179" spans="1:5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</row>
    <row r="180" spans="1:5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</row>
    <row r="181" spans="1:5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</row>
    <row r="182" spans="1:5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</row>
    <row r="183" spans="1:5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</row>
    <row r="184" spans="1:5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</row>
    <row r="185" spans="1:5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</row>
    <row r="186" spans="1:5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</row>
    <row r="187" spans="1:5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</row>
    <row r="188" spans="1:5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</row>
    <row r="189" spans="1:5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</row>
    <row r="190" spans="1:5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</row>
    <row r="191" spans="1:5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</row>
    <row r="192" spans="1:5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</row>
    <row r="193" spans="1:5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</row>
    <row r="194" spans="1:5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</row>
    <row r="195" spans="1:5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</row>
    <row r="196" spans="1:5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</row>
    <row r="197" spans="1:5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</row>
    <row r="198" spans="1:5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</row>
    <row r="199" spans="1:5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</row>
    <row r="200" spans="1:5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</row>
    <row r="201" spans="1:5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</row>
    <row r="202" spans="1:5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</row>
    <row r="203" spans="1:5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</row>
    <row r="204" spans="1:5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</row>
    <row r="205" spans="1:5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</row>
    <row r="206" spans="1:5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</row>
    <row r="207" spans="1:5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</row>
    <row r="208" spans="1:5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</row>
    <row r="209" spans="1:5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</row>
    <row r="210" spans="1:5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</row>
    <row r="211" spans="1:5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</row>
    <row r="212" spans="1:5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</row>
    <row r="213" spans="1:5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</row>
    <row r="214" spans="1:5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</row>
    <row r="215" spans="1:5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</row>
    <row r="216" spans="1:5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</row>
    <row r="217" spans="1:5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</row>
    <row r="218" spans="1:5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</row>
    <row r="219" spans="1:5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</row>
    <row r="220" spans="1:5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</row>
    <row r="221" spans="1:5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</row>
    <row r="222" spans="1:5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</row>
    <row r="223" spans="1:5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</row>
    <row r="224" spans="1:5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</row>
    <row r="225" spans="1:5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</row>
    <row r="226" spans="1:5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</row>
    <row r="227" spans="1:5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</row>
    <row r="228" spans="1:5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</row>
    <row r="229" spans="1:5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</row>
    <row r="230" spans="1:5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</row>
    <row r="231" spans="1:5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</row>
    <row r="232" spans="1:5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</row>
    <row r="233" spans="1:5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</row>
    <row r="234" spans="1:5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</row>
    <row r="235" spans="1:5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</row>
    <row r="236" spans="1:5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</row>
    <row r="237" spans="1:5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</row>
    <row r="238" spans="1:5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</row>
    <row r="239" spans="1:5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</row>
    <row r="240" spans="1:5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</row>
    <row r="241" spans="1:5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</row>
    <row r="242" spans="1:5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</row>
    <row r="243" spans="1:5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</row>
    <row r="244" spans="1:5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</row>
    <row r="245" spans="1:5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</row>
    <row r="246" spans="1:5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</row>
    <row r="247" spans="1:5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</row>
    <row r="248" spans="1:5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</row>
    <row r="249" spans="1:5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</row>
    <row r="250" spans="1:5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</row>
    <row r="251" spans="1:5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</row>
    <row r="252" spans="1:5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</row>
    <row r="253" spans="1:5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</row>
    <row r="254" spans="1:5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</row>
    <row r="255" spans="1: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</row>
    <row r="256" spans="1:5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</row>
    <row r="257" spans="1:5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</row>
    <row r="258" spans="1:5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</row>
    <row r="259" spans="1:5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</row>
    <row r="260" spans="1:5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</row>
    <row r="261" spans="1:5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</row>
    <row r="262" spans="1:5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</row>
    <row r="263" spans="1:5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</row>
    <row r="264" spans="1:5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</row>
    <row r="265" spans="1:5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</row>
    <row r="266" spans="1:5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</row>
    <row r="267" spans="1:5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</row>
    <row r="268" spans="1:5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</row>
    <row r="269" spans="1:5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</row>
    <row r="270" spans="1:5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</row>
    <row r="271" spans="1:5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</row>
    <row r="272" spans="1:5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</row>
    <row r="273" spans="1:5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</row>
    <row r="274" spans="1:5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</row>
    <row r="275" spans="1:5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</row>
    <row r="276" spans="1:5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</row>
    <row r="277" spans="1:5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</row>
    <row r="278" spans="1:5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</row>
    <row r="279" spans="1:5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</row>
    <row r="280" spans="1:5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</row>
    <row r="281" spans="1:5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</row>
    <row r="282" spans="1:5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</row>
    <row r="283" spans="1:5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</row>
    <row r="284" spans="1:5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</row>
    <row r="285" spans="1:5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</row>
    <row r="286" spans="1:5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</row>
    <row r="287" spans="1:5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</row>
    <row r="288" spans="1:5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</row>
    <row r="289" spans="1:5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</row>
    <row r="290" spans="1:5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</row>
    <row r="291" spans="1:5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</row>
    <row r="292" spans="1:5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</row>
    <row r="293" spans="1:5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</row>
    <row r="294" spans="1:5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</row>
    <row r="295" spans="1:5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</row>
    <row r="296" spans="1:5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</row>
    <row r="297" spans="1:5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</row>
    <row r="298" spans="1:5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</row>
    <row r="299" spans="1:5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</row>
    <row r="300" spans="1:5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</row>
    <row r="301" spans="1:5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</row>
    <row r="302" spans="1:5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</row>
    <row r="303" spans="1:5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</row>
    <row r="304" spans="1:5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</row>
    <row r="305" spans="1:5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</row>
    <row r="306" spans="1:5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</row>
    <row r="307" spans="1:5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</row>
    <row r="308" spans="1:5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</row>
    <row r="309" spans="1:5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</row>
    <row r="310" spans="1:5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</row>
    <row r="311" spans="1:5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</row>
    <row r="312" spans="1:5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</row>
    <row r="313" spans="1:5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</row>
    <row r="314" spans="1:5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</row>
    <row r="315" spans="1:5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</row>
    <row r="316" spans="1:5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</row>
    <row r="317" spans="1:5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</row>
    <row r="318" spans="1:5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</row>
    <row r="319" spans="1:5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</row>
    <row r="320" spans="1:5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</row>
    <row r="321" spans="1:5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</row>
    <row r="322" spans="1:5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</row>
    <row r="323" spans="1:5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</row>
    <row r="324" spans="1:5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</row>
    <row r="325" spans="1:5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</row>
    <row r="326" spans="1:5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</row>
    <row r="327" spans="1:5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</row>
    <row r="328" spans="1:5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</row>
    <row r="329" spans="1:5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</row>
    <row r="330" spans="1:5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</row>
    <row r="331" spans="1:5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</row>
    <row r="332" spans="1:5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</row>
    <row r="333" spans="1:5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</row>
    <row r="334" spans="1:5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</row>
    <row r="335" spans="1:5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</row>
    <row r="336" spans="1:5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</row>
    <row r="337" spans="1:5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</row>
    <row r="338" spans="1:5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</row>
    <row r="339" spans="1:5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</row>
    <row r="340" spans="1:5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</row>
    <row r="341" spans="1:5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</row>
    <row r="342" spans="1:5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</row>
    <row r="343" spans="1:5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</row>
    <row r="344" spans="1:5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</row>
    <row r="345" spans="1:5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</row>
    <row r="346" spans="1:5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</row>
    <row r="347" spans="1:5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</row>
    <row r="348" spans="1:5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</row>
    <row r="349" spans="1:5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</row>
    <row r="350" spans="1:5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</row>
    <row r="351" spans="1:5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</row>
    <row r="352" spans="1:5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</row>
    <row r="353" spans="1:5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</row>
    <row r="354" spans="1:5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</row>
    <row r="355" spans="1: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</row>
    <row r="356" spans="1:5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</row>
    <row r="357" spans="1:5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</row>
    <row r="358" spans="1:5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</row>
    <row r="359" spans="1:5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</row>
    <row r="360" spans="1:5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</row>
    <row r="361" spans="1:5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</row>
    <row r="362" spans="1:5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</row>
    <row r="363" spans="1:5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</row>
    <row r="364" spans="1:5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</row>
    <row r="365" spans="1:5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</row>
    <row r="366" spans="1:5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</row>
    <row r="367" spans="1:5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</row>
    <row r="368" spans="1:5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</row>
    <row r="369" spans="1:5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</row>
    <row r="370" spans="1:5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</row>
    <row r="371" spans="1:5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</row>
    <row r="372" spans="1:5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</row>
    <row r="373" spans="1:5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</row>
    <row r="374" spans="1:5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</row>
    <row r="375" spans="1:5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</row>
    <row r="376" spans="1:5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</row>
    <row r="377" spans="1:5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</row>
    <row r="378" spans="1:5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</row>
    <row r="379" spans="1:5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</row>
    <row r="380" spans="1:5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</row>
    <row r="381" spans="1:5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</row>
    <row r="382" spans="1:5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</row>
    <row r="383" spans="1:5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</row>
    <row r="384" spans="1:5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</row>
    <row r="385" spans="1:5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</row>
    <row r="386" spans="1:5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</row>
    <row r="387" spans="1:5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</row>
    <row r="388" spans="1:5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</row>
    <row r="389" spans="1:5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</row>
    <row r="390" spans="1:5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</row>
    <row r="391" spans="1:5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</row>
    <row r="392" spans="1:5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</row>
    <row r="393" spans="1:5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</row>
    <row r="394" spans="1:5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</row>
    <row r="395" spans="1:5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</row>
    <row r="396" spans="1:5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</row>
    <row r="397" spans="1:5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</row>
    <row r="398" spans="1:5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</row>
    <row r="399" spans="1:5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</row>
    <row r="400" spans="1:5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</row>
    <row r="401" spans="1:5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</row>
    <row r="402" spans="1:5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</row>
    <row r="403" spans="1:5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</row>
    <row r="404" spans="1:5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</row>
    <row r="405" spans="1:5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</row>
    <row r="406" spans="1:5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</row>
    <row r="407" spans="1:5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</row>
    <row r="408" spans="1:5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</row>
    <row r="409" spans="1:5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</row>
    <row r="410" spans="1:5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</row>
    <row r="411" spans="1:5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</row>
    <row r="412" spans="1:5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</row>
    <row r="413" spans="1:5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</row>
    <row r="414" spans="1:5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</row>
    <row r="415" spans="1:5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</row>
    <row r="416" spans="1:5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</row>
    <row r="417" spans="1:5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</row>
    <row r="418" spans="1:5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</row>
    <row r="419" spans="1:5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</row>
    <row r="420" spans="1:5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</row>
    <row r="421" spans="1:5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</row>
    <row r="422" spans="1:5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</row>
    <row r="423" spans="1:5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</row>
    <row r="424" spans="1:5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</row>
    <row r="425" spans="1:5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</row>
    <row r="426" spans="1:5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</row>
    <row r="427" spans="1:5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</row>
    <row r="428" spans="1:5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</row>
    <row r="429" spans="1:5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</row>
    <row r="430" spans="1:5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</row>
    <row r="431" spans="1:5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</row>
    <row r="432" spans="1:5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</row>
    <row r="433" spans="1:5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</row>
    <row r="434" spans="1:5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</row>
    <row r="435" spans="1:5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</row>
    <row r="436" spans="1:5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</row>
    <row r="437" spans="1:5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</row>
    <row r="438" spans="1:5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</row>
    <row r="439" spans="1:5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</row>
    <row r="440" spans="1:5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</row>
    <row r="441" spans="1:5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</row>
    <row r="442" spans="1:5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</row>
    <row r="443" spans="1:5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</row>
    <row r="444" spans="1:5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</row>
    <row r="445" spans="1:5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</row>
    <row r="446" spans="1:5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</row>
    <row r="447" spans="1:5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</row>
    <row r="448" spans="1:5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</row>
    <row r="449" spans="1:5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</row>
    <row r="450" spans="1:5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</row>
    <row r="451" spans="1:5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</row>
    <row r="452" spans="1:5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</row>
    <row r="453" spans="1:5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</row>
    <row r="454" spans="1:5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</row>
    <row r="455" spans="1: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</row>
    <row r="456" spans="1:5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</row>
    <row r="457" spans="1:5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</row>
    <row r="458" spans="1:5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</row>
    <row r="459" spans="1:5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</row>
    <row r="460" spans="1:5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</row>
    <row r="461" spans="1:5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</row>
    <row r="462" spans="1:5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</row>
    <row r="463" spans="1:5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</row>
    <row r="464" spans="1:5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</row>
    <row r="465" spans="1:5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</row>
    <row r="466" spans="1:5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</row>
    <row r="467" spans="1:5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</row>
    <row r="468" spans="1:5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</row>
    <row r="469" spans="1:5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</row>
    <row r="470" spans="1:5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</row>
    <row r="471" spans="1:5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</row>
    <row r="472" spans="1:5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</row>
    <row r="473" spans="1:5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</row>
    <row r="474" spans="1:5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</row>
    <row r="475" spans="1:5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</row>
    <row r="476" spans="1:5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</row>
    <row r="477" spans="1:5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</row>
    <row r="478" spans="1:5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</row>
    <row r="479" spans="1:5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</row>
    <row r="480" spans="1:5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</row>
    <row r="481" spans="1:5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</row>
    <row r="482" spans="1:5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</row>
    <row r="483" spans="1:5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</row>
    <row r="484" spans="1:5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</row>
    <row r="485" spans="1:5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</row>
    <row r="486" spans="1:5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</row>
    <row r="487" spans="1:5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</row>
    <row r="488" spans="1:5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</row>
    <row r="489" spans="1:5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</row>
    <row r="490" spans="1:5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</row>
    <row r="491" spans="1:5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</row>
    <row r="492" spans="1:5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</row>
    <row r="493" spans="1:5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</row>
    <row r="494" spans="1:5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</row>
    <row r="495" spans="1:5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</row>
    <row r="496" spans="1:5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</row>
    <row r="497" spans="1:5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</row>
    <row r="498" spans="1:5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</row>
    <row r="499" spans="1:5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</row>
    <row r="500" spans="1:5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</row>
    <row r="501" spans="1:5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</row>
    <row r="502" spans="1:5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</row>
    <row r="503" spans="1:5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</row>
    <row r="504" spans="1:5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</row>
    <row r="505" spans="1:5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</row>
    <row r="506" spans="1:5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</row>
    <row r="507" spans="1:5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</row>
    <row r="508" spans="1:5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</row>
    <row r="509" spans="1:5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</row>
    <row r="510" spans="1:5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</row>
    <row r="511" spans="1:5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</row>
    <row r="512" spans="1:5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</row>
    <row r="513" spans="1:5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</row>
    <row r="514" spans="1:5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</row>
    <row r="515" spans="1:5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</row>
    <row r="516" spans="1:5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</row>
    <row r="517" spans="1:5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</row>
    <row r="518" spans="1:5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</row>
    <row r="519" spans="1:5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</row>
    <row r="520" spans="1:5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</row>
    <row r="521" spans="1:5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</row>
    <row r="522" spans="1:5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</row>
    <row r="523" spans="1:5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</row>
    <row r="524" spans="1:5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</row>
    <row r="525" spans="1:5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</row>
    <row r="526" spans="1:5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</row>
    <row r="527" spans="1:5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</row>
    <row r="528" spans="1:5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</row>
    <row r="529" spans="1:5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</row>
    <row r="530" spans="1:5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</row>
    <row r="531" spans="1:5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</row>
    <row r="532" spans="1:5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</row>
    <row r="533" spans="1:5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</row>
    <row r="534" spans="1:5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</row>
    <row r="535" spans="1:5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</row>
    <row r="536" spans="1:5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</row>
    <row r="537" spans="1:5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</row>
    <row r="538" spans="1:5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</row>
    <row r="539" spans="1:5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</row>
    <row r="540" spans="1:5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</row>
    <row r="541" spans="1:5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</row>
    <row r="542" spans="1:5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</row>
    <row r="543" spans="1:5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</row>
    <row r="544" spans="1:5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</row>
    <row r="545" spans="1:5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</row>
    <row r="546" spans="1:5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</row>
    <row r="547" spans="1:5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</row>
    <row r="548" spans="1:5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</row>
    <row r="549" spans="1:5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</row>
    <row r="550" spans="1:5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</row>
    <row r="551" spans="1:5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</row>
    <row r="552" spans="1:5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</row>
    <row r="553" spans="1:5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</row>
    <row r="554" spans="1:5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</row>
    <row r="555" spans="1: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</row>
    <row r="556" spans="1:5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</row>
    <row r="557" spans="1:5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</row>
    <row r="558" spans="1:5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</row>
    <row r="559" spans="1:5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</row>
    <row r="560" spans="1:5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</row>
    <row r="561" spans="1:5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</row>
    <row r="562" spans="1:5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</row>
    <row r="563" spans="1:5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</row>
    <row r="564" spans="1:5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</row>
    <row r="565" spans="1:5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</row>
    <row r="566" spans="1:5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</row>
    <row r="567" spans="1:5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</row>
    <row r="568" spans="1:5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</row>
    <row r="569" spans="1:5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</row>
    <row r="570" spans="1:5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</row>
    <row r="571" spans="1:5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</row>
    <row r="572" spans="1:5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</row>
    <row r="573" spans="1:5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</row>
    <row r="574" spans="1:5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</row>
    <row r="575" spans="1:5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</row>
    <row r="576" spans="1:5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</row>
    <row r="577" spans="1:5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</row>
    <row r="578" spans="1:5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</row>
    <row r="579" spans="1:5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</row>
    <row r="580" spans="1:5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</row>
    <row r="581" spans="1:5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</row>
    <row r="582" spans="1:5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</row>
    <row r="583" spans="1:5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</row>
    <row r="584" spans="1:5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</row>
    <row r="585" spans="1:5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</row>
    <row r="586" spans="1:5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</row>
    <row r="587" spans="1:5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</row>
    <row r="588" spans="1:5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</row>
    <row r="589" spans="1:5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</row>
    <row r="590" spans="1:5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</row>
    <row r="591" spans="1:5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</row>
    <row r="592" spans="1:5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</row>
    <row r="593" spans="1:5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</row>
    <row r="594" spans="1:5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</row>
    <row r="595" spans="1:5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</row>
    <row r="596" spans="1:5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</row>
    <row r="597" spans="1:5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</row>
    <row r="598" spans="1:5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</row>
    <row r="599" spans="1:5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</row>
    <row r="600" spans="1:5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</row>
    <row r="601" spans="1:5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</row>
    <row r="602" spans="1:5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</row>
    <row r="603" spans="1:5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</row>
    <row r="604" spans="1:5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</row>
    <row r="605" spans="1:5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</row>
    <row r="606" spans="1:5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</row>
    <row r="607" spans="1:5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</row>
    <row r="608" spans="1:5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</row>
    <row r="609" spans="1:5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</row>
    <row r="610" spans="1:5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</row>
    <row r="611" spans="1:5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</row>
    <row r="612" spans="1:5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</row>
    <row r="613" spans="1:5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</row>
    <row r="614" spans="1:5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</row>
    <row r="615" spans="1:5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</row>
    <row r="616" spans="1:5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</row>
    <row r="617" spans="1:5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</row>
    <row r="618" spans="1:5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</row>
    <row r="619" spans="1:5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</row>
    <row r="620" spans="1:5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</row>
    <row r="621" spans="1:5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</row>
    <row r="622" spans="1:5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</row>
    <row r="623" spans="1:5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</row>
    <row r="624" spans="1:5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</row>
    <row r="625" spans="1:5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</row>
    <row r="626" spans="1:5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</row>
    <row r="627" spans="1:5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</row>
    <row r="628" spans="1:5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</row>
    <row r="629" spans="1:5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</row>
    <row r="630" spans="1:5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</row>
    <row r="631" spans="1:5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</row>
    <row r="632" spans="1:5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</row>
    <row r="633" spans="1:5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</row>
    <row r="634" spans="1:5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</row>
    <row r="635" spans="1:5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</row>
    <row r="636" spans="1:5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</row>
    <row r="637" spans="1:5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</row>
    <row r="638" spans="1:5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</row>
    <row r="639" spans="1:5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</row>
    <row r="640" spans="1:5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</row>
    <row r="641" spans="1:5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</row>
    <row r="642" spans="1:5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</row>
    <row r="643" spans="1:5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</row>
    <row r="644" spans="1:5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</row>
    <row r="645" spans="1:5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</row>
    <row r="646" spans="1:5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</row>
    <row r="647" spans="1:5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</row>
    <row r="648" spans="1:5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</row>
    <row r="649" spans="1:5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</row>
    <row r="650" spans="1:5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</row>
    <row r="651" spans="1:5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</row>
    <row r="652" spans="1:5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</row>
    <row r="653" spans="1:5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</row>
    <row r="654" spans="1:5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</row>
    <row r="655" spans="1: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</row>
    <row r="656" spans="1:5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</row>
    <row r="657" spans="1:5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</row>
    <row r="658" spans="1:5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</row>
    <row r="659" spans="1:5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</row>
    <row r="660" spans="1:5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</row>
    <row r="661" spans="1:5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</row>
    <row r="662" spans="1:5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</row>
    <row r="663" spans="1:5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</row>
    <row r="664" spans="1:5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</row>
    <row r="665" spans="1:5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</row>
    <row r="666" spans="1:5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</row>
    <row r="667" spans="1:5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</row>
    <row r="668" spans="1:5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</row>
    <row r="669" spans="1:5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</row>
    <row r="670" spans="1:5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</row>
    <row r="671" spans="1:5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</row>
    <row r="672" spans="1:5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</row>
    <row r="673" spans="1:5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</row>
    <row r="674" spans="1:5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</row>
    <row r="675" spans="1:5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</row>
    <row r="676" spans="1:5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</row>
    <row r="677" spans="1:5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</row>
    <row r="678" spans="1:5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</row>
    <row r="679" spans="1:5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</row>
    <row r="680" spans="1:5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</row>
    <row r="681" spans="1:5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</row>
    <row r="682" spans="1:5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</row>
    <row r="683" spans="1:5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</row>
    <row r="684" spans="1:5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</row>
    <row r="685" spans="1:5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</row>
    <row r="686" spans="1:5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</row>
    <row r="687" spans="1:5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</row>
    <row r="688" spans="1:5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</row>
    <row r="689" spans="1:5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</row>
    <row r="690" spans="1:5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</row>
    <row r="691" spans="1:5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</row>
    <row r="692" spans="1:5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</row>
    <row r="693" spans="1:5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</row>
    <row r="694" spans="1:5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</row>
    <row r="695" spans="1:5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</row>
    <row r="696" spans="1:5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</row>
    <row r="697" spans="1:5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</row>
    <row r="698" spans="1:5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</row>
    <row r="699" spans="1:5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</row>
    <row r="700" spans="1:5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</row>
    <row r="701" spans="1:5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</row>
    <row r="702" spans="1:5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</row>
    <row r="703" spans="1:5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</row>
    <row r="704" spans="1:5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</row>
    <row r="705" spans="1:5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</row>
    <row r="706" spans="1:5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</row>
    <row r="707" spans="1:5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</row>
    <row r="708" spans="1:5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</row>
    <row r="709" spans="1:5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</row>
    <row r="710" spans="1:5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</row>
    <row r="711" spans="1:5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</row>
    <row r="712" spans="1:5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</row>
    <row r="713" spans="1:5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</row>
    <row r="714" spans="1:5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</row>
    <row r="715" spans="1:5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</row>
    <row r="716" spans="1:5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</row>
    <row r="717" spans="1:5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</row>
    <row r="718" spans="1:5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</row>
    <row r="719" spans="1:5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</row>
    <row r="720" spans="1:5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</row>
    <row r="721" spans="1:5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</row>
    <row r="722" spans="1:5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</row>
    <row r="723" spans="1:5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</row>
    <row r="724" spans="1:5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</row>
    <row r="725" spans="1:5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</row>
    <row r="726" spans="1:5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</row>
    <row r="727" spans="1:5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</row>
    <row r="728" spans="1:5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</row>
    <row r="729" spans="1:5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</row>
    <row r="730" spans="1:5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</row>
    <row r="731" spans="1:5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</row>
    <row r="732" spans="1:5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</row>
    <row r="733" spans="1:5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</row>
    <row r="734" spans="1:5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</row>
    <row r="735" spans="1:5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</row>
    <row r="736" spans="1:5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</row>
    <row r="737" spans="1:5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</row>
    <row r="738" spans="1:5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</row>
    <row r="739" spans="1:5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</row>
    <row r="740" spans="1:5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</row>
    <row r="741" spans="1:5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</row>
    <row r="742" spans="1:5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</row>
    <row r="743" spans="1:5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</row>
    <row r="744" spans="1:5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</row>
    <row r="745" spans="1:5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</row>
    <row r="746" spans="1:5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</row>
    <row r="747" spans="1:5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</row>
    <row r="748" spans="1:5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</row>
    <row r="749" spans="1:5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</row>
    <row r="750" spans="1:5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</row>
    <row r="751" spans="1:5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</row>
    <row r="752" spans="1:5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</row>
    <row r="753" spans="1:5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</row>
    <row r="754" spans="1:5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</row>
    <row r="755" spans="1: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</row>
    <row r="756" spans="1:5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</row>
    <row r="757" spans="1:5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</row>
    <row r="758" spans="1:5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</row>
    <row r="759" spans="1:5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</row>
    <row r="760" spans="1:5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</row>
    <row r="761" spans="1:5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</row>
    <row r="762" spans="1:5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</row>
    <row r="763" spans="1:5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</row>
    <row r="764" spans="1:5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</row>
    <row r="765" spans="1:5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</row>
    <row r="766" spans="1:5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</row>
    <row r="767" spans="1:5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</row>
    <row r="768" spans="1:5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</row>
    <row r="769" spans="1:5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</row>
    <row r="770" spans="1:5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</row>
    <row r="771" spans="1:5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</row>
    <row r="772" spans="1:5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</row>
    <row r="773" spans="1:5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</row>
    <row r="774" spans="1:5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</row>
    <row r="775" spans="1:5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</row>
    <row r="776" spans="1:5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</row>
    <row r="777" spans="1:5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</row>
    <row r="778" spans="1:5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</row>
    <row r="779" spans="1:5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</row>
    <row r="780" spans="1:5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</row>
    <row r="781" spans="1:5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</row>
    <row r="782" spans="1:5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</row>
    <row r="783" spans="1:5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</row>
    <row r="784" spans="1:5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</row>
    <row r="785" spans="1:5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</row>
    <row r="786" spans="1:5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</row>
    <row r="787" spans="1:5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</row>
    <row r="788" spans="1:5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</row>
    <row r="789" spans="1:5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</row>
    <row r="790" spans="1:5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</row>
    <row r="791" spans="1:5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</row>
    <row r="792" spans="1:5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</row>
    <row r="793" spans="1:5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</row>
    <row r="794" spans="1:5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</row>
    <row r="795" spans="1:5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</row>
    <row r="796" spans="1:5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</row>
    <row r="797" spans="1:5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</row>
    <row r="798" spans="1:5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</row>
    <row r="799" spans="1:5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</row>
    <row r="800" spans="1:5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</row>
    <row r="801" spans="1:5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</row>
    <row r="802" spans="1:5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</row>
    <row r="803" spans="1:5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</row>
    <row r="804" spans="1:5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</row>
    <row r="805" spans="1:5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</row>
    <row r="806" spans="1:5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</row>
    <row r="807" spans="1:5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</row>
    <row r="808" spans="1:5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</row>
    <row r="809" spans="1:5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</row>
    <row r="810" spans="1:5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</row>
    <row r="811" spans="1:5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</row>
    <row r="812" spans="1:5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</row>
    <row r="813" spans="1:5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</row>
    <row r="814" spans="1:5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</row>
    <row r="815" spans="1:5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</row>
    <row r="816" spans="1:5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</row>
    <row r="817" spans="1:5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</row>
    <row r="818" spans="1:5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</row>
    <row r="819" spans="1:5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</row>
    <row r="820" spans="1:5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</row>
    <row r="821" spans="1:5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</row>
    <row r="822" spans="1:5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</row>
    <row r="823" spans="1:5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</row>
    <row r="824" spans="1:5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</row>
    <row r="825" spans="1:5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</row>
    <row r="826" spans="1:5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</row>
    <row r="827" spans="1:5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</row>
    <row r="828" spans="1:5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</row>
    <row r="829" spans="1:5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</row>
    <row r="830" spans="1:5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</row>
    <row r="831" spans="1:5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</row>
    <row r="832" spans="1:5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</row>
    <row r="833" spans="1:5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</row>
    <row r="834" spans="1:5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</row>
    <row r="835" spans="1:5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</row>
    <row r="836" spans="1:5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</row>
    <row r="837" spans="1:5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</row>
    <row r="838" spans="1:5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</row>
    <row r="839" spans="1:5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</row>
    <row r="840" spans="1:5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</row>
    <row r="841" spans="1:5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</row>
    <row r="842" spans="1:5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</row>
    <row r="843" spans="1:5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</row>
    <row r="844" spans="1:5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</row>
    <row r="845" spans="1:5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</row>
    <row r="846" spans="1:5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</row>
    <row r="847" spans="1:5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</row>
    <row r="848" spans="1:5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</row>
    <row r="849" spans="1:5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</row>
    <row r="850" spans="1:5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</row>
    <row r="851" spans="1:5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</row>
    <row r="852" spans="1:5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</row>
    <row r="853" spans="1:5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</row>
    <row r="854" spans="1:5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</row>
    <row r="855" spans="1: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</row>
    <row r="856" spans="1:5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</row>
    <row r="857" spans="1:5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</row>
    <row r="858" spans="1:5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</row>
    <row r="859" spans="1:5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</row>
    <row r="860" spans="1:5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</row>
    <row r="861" spans="1:5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</row>
    <row r="862" spans="1:5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</row>
    <row r="863" spans="1:5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</row>
    <row r="864" spans="1:5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</row>
    <row r="865" spans="1:5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</row>
    <row r="866" spans="1:5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</row>
    <row r="867" spans="1:5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</row>
    <row r="868" spans="1:5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</row>
    <row r="869" spans="1:5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</row>
    <row r="870" spans="1:5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</row>
    <row r="871" spans="1:5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</row>
    <row r="872" spans="1:5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</row>
    <row r="873" spans="1:5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</row>
    <row r="874" spans="1:5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</row>
    <row r="875" spans="1:5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</row>
    <row r="876" spans="1:5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</row>
    <row r="877" spans="1:5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</row>
    <row r="878" spans="1:5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</row>
    <row r="879" spans="1:5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</row>
    <row r="880" spans="1:5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</row>
    <row r="881" spans="1:5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</row>
    <row r="882" spans="1:5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</row>
    <row r="883" spans="1:5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</row>
    <row r="884" spans="1:5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</row>
    <row r="885" spans="1:5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</row>
    <row r="886" spans="1:5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</row>
    <row r="887" spans="1:5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</row>
    <row r="888" spans="1:5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</row>
    <row r="889" spans="1:5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</row>
    <row r="890" spans="1:5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</row>
    <row r="891" spans="1:5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</row>
    <row r="892" spans="1:5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</row>
    <row r="893" spans="1:5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</row>
    <row r="894" spans="1:5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</row>
    <row r="895" spans="1:5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</row>
    <row r="896" spans="1:5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</row>
    <row r="897" spans="1:5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</row>
    <row r="898" spans="1:5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</row>
    <row r="899" spans="1:5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</row>
    <row r="900" spans="1:5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</row>
    <row r="901" spans="1:5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</row>
    <row r="902" spans="1:5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</row>
    <row r="903" spans="1:5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</row>
    <row r="904" spans="1:5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</row>
    <row r="905" spans="1:5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</row>
    <row r="906" spans="1:5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</row>
    <row r="907" spans="1:5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</row>
    <row r="908" spans="1:5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</row>
    <row r="909" spans="1:5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</row>
    <row r="910" spans="1:5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</row>
    <row r="911" spans="1:5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</row>
    <row r="912" spans="1:5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</row>
    <row r="913" spans="1:5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</row>
    <row r="914" spans="1:5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</row>
    <row r="915" spans="1:5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</row>
    <row r="916" spans="1:5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</row>
    <row r="917" spans="1:5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</row>
    <row r="918" spans="1:5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</row>
    <row r="919" spans="1:5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</row>
    <row r="920" spans="1:5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</row>
    <row r="921" spans="1:5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</row>
    <row r="922" spans="1:5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</row>
    <row r="923" spans="1:5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</row>
    <row r="924" spans="1:5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</row>
    <row r="925" spans="1:5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</row>
    <row r="926" spans="1:5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</row>
    <row r="927" spans="1:5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</row>
    <row r="928" spans="1:5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</row>
    <row r="929" spans="1:5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</row>
    <row r="930" spans="1:5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</row>
    <row r="931" spans="1:5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</row>
    <row r="932" spans="1:5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</row>
    <row r="933" spans="1:5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</row>
    <row r="934" spans="1:5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</row>
    <row r="935" spans="1:5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</row>
    <row r="936" spans="1:5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</row>
    <row r="937" spans="1:5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</row>
    <row r="938" spans="1:5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</row>
    <row r="939" spans="1:5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</row>
    <row r="940" spans="1:5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</row>
    <row r="941" spans="1:5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</row>
    <row r="942" spans="1:5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</row>
    <row r="943" spans="1:5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</row>
    <row r="944" spans="1:5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</row>
    <row r="945" spans="1:5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</row>
    <row r="946" spans="1:5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</row>
    <row r="947" spans="1:5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</row>
    <row r="948" spans="1:5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</row>
    <row r="949" spans="1:5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</row>
    <row r="950" spans="1:5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</row>
    <row r="951" spans="1:5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</row>
    <row r="952" spans="1:5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</row>
    <row r="953" spans="1:5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</row>
    <row r="954" spans="1:5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</row>
    <row r="955" spans="1: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</row>
    <row r="956" spans="1:5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</row>
    <row r="957" spans="1:5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</row>
    <row r="958" spans="1:5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</row>
    <row r="959" spans="1:5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</row>
    <row r="960" spans="1:5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</row>
    <row r="961" spans="1:5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</row>
    <row r="962" spans="1:5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</row>
    <row r="963" spans="1:5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</row>
    <row r="964" spans="1:5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</row>
    <row r="965" spans="1:5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</row>
    <row r="966" spans="1:5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</row>
    <row r="967" spans="1:5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</row>
    <row r="968" spans="1:5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</row>
    <row r="969" spans="1:5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</row>
    <row r="970" spans="1:5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</row>
    <row r="971" spans="1:5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</row>
    <row r="972" spans="1:5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</row>
    <row r="973" spans="1:5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</row>
    <row r="974" spans="1:5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</row>
    <row r="975" spans="1:5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</row>
    <row r="976" spans="1:5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</row>
    <row r="977" spans="1:5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</row>
    <row r="978" spans="1:5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</row>
    <row r="979" spans="1:5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</row>
    <row r="980" spans="1:5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</row>
    <row r="981" spans="1:5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</row>
    <row r="982" spans="1:5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</row>
    <row r="983" spans="1:5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</row>
    <row r="984" spans="1:5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</row>
    <row r="985" spans="1:5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</row>
    <row r="986" spans="1:5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</row>
    <row r="987" spans="1:5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</row>
    <row r="988" spans="1:5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</row>
    <row r="989" spans="1:5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</row>
    <row r="990" spans="1:5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</row>
    <row r="991" spans="1:5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</row>
    <row r="992" spans="1:5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</row>
    <row r="993" spans="1:5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</row>
    <row r="994" spans="1:5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</row>
    <row r="995" spans="1:5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</row>
    <row r="996" spans="1:5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</row>
    <row r="997" spans="1:5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</row>
    <row r="998" spans="1:5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</row>
    <row r="999" spans="1:5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</row>
    <row r="1000" spans="1:5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</row>
  </sheetData>
  <mergeCells count="86">
    <mergeCell ref="Y39:AH39"/>
    <mergeCell ref="Y40:AI40"/>
    <mergeCell ref="T10:T12"/>
    <mergeCell ref="U10:U12"/>
    <mergeCell ref="V28:AD28"/>
    <mergeCell ref="V29:AD29"/>
    <mergeCell ref="Y34:AC34"/>
    <mergeCell ref="AD34:AE34"/>
    <mergeCell ref="AF34:AI34"/>
    <mergeCell ref="Y35:AC35"/>
    <mergeCell ref="AD35:AE35"/>
    <mergeCell ref="AF35:AI35"/>
    <mergeCell ref="Y36:AC36"/>
    <mergeCell ref="AD36:AE36"/>
    <mergeCell ref="AF36:AI36"/>
    <mergeCell ref="B54:J54"/>
    <mergeCell ref="B55:J55"/>
    <mergeCell ref="F36:K36"/>
    <mergeCell ref="F37:F40"/>
    <mergeCell ref="G37:I37"/>
    <mergeCell ref="J37:K37"/>
    <mergeCell ref="G38:G40"/>
    <mergeCell ref="H38:H40"/>
    <mergeCell ref="I38:I40"/>
    <mergeCell ref="B36:B40"/>
    <mergeCell ref="C36:C40"/>
    <mergeCell ref="D36:D40"/>
    <mergeCell ref="E36:E40"/>
    <mergeCell ref="J38:J40"/>
    <mergeCell ref="K38:K40"/>
    <mergeCell ref="A28:A33"/>
    <mergeCell ref="B28:J28"/>
    <mergeCell ref="L28:T28"/>
    <mergeCell ref="L29:T29"/>
    <mergeCell ref="A35:A41"/>
    <mergeCell ref="B29:J29"/>
    <mergeCell ref="B35:K35"/>
    <mergeCell ref="AF10:AF12"/>
    <mergeCell ref="AG10:AG12"/>
    <mergeCell ref="AH10:AH12"/>
    <mergeCell ref="AI10:AI12"/>
    <mergeCell ref="R10:R12"/>
    <mergeCell ref="S10:S12"/>
    <mergeCell ref="AA10:AA12"/>
    <mergeCell ref="AB10:AB12"/>
    <mergeCell ref="AC10:AC12"/>
    <mergeCell ref="AD10:AD12"/>
    <mergeCell ref="AE10:AE12"/>
    <mergeCell ref="V8:V12"/>
    <mergeCell ref="W8:W12"/>
    <mergeCell ref="X8:X12"/>
    <mergeCell ref="Y8:Y12"/>
    <mergeCell ref="Z9:Z12"/>
    <mergeCell ref="J10:J12"/>
    <mergeCell ref="K10:K12"/>
    <mergeCell ref="A7:A13"/>
    <mergeCell ref="B8:B12"/>
    <mergeCell ref="C8:C12"/>
    <mergeCell ref="D8:D12"/>
    <mergeCell ref="E8:E12"/>
    <mergeCell ref="Q9:S9"/>
    <mergeCell ref="T9:U9"/>
    <mergeCell ref="AA9:AC9"/>
    <mergeCell ref="AD9:AE9"/>
    <mergeCell ref="J9:K9"/>
    <mergeCell ref="L8:L12"/>
    <mergeCell ref="M8:M12"/>
    <mergeCell ref="P9:P12"/>
    <mergeCell ref="Q10:Q12"/>
    <mergeCell ref="N8:N12"/>
    <mergeCell ref="O8:O12"/>
    <mergeCell ref="F9:F12"/>
    <mergeCell ref="G9:I9"/>
    <mergeCell ref="G10:G12"/>
    <mergeCell ref="H10:H12"/>
    <mergeCell ref="I10:I12"/>
    <mergeCell ref="F8:K8"/>
    <mergeCell ref="P8:U8"/>
    <mergeCell ref="Z8:AE8"/>
    <mergeCell ref="J2:AE2"/>
    <mergeCell ref="U3:AI3"/>
    <mergeCell ref="J4:AE4"/>
    <mergeCell ref="J5:AE5"/>
    <mergeCell ref="B7:K7"/>
    <mergeCell ref="L7:U7"/>
    <mergeCell ref="V7:AE7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2.5703125" defaultRowHeight="15" customHeight="1"/>
  <cols>
    <col min="1" max="1" width="3.7109375" customWidth="1"/>
    <col min="2" max="2" width="19.5703125" customWidth="1"/>
    <col min="3" max="3" width="10.28515625" customWidth="1"/>
    <col min="4" max="4" width="11.42578125" customWidth="1"/>
    <col min="5" max="5" width="5.7109375" customWidth="1"/>
    <col min="6" max="7" width="4.42578125" customWidth="1"/>
    <col min="8" max="8" width="6.140625" customWidth="1"/>
    <col min="9" max="9" width="5.5703125" customWidth="1"/>
    <col min="10" max="10" width="5.42578125" customWidth="1"/>
    <col min="11" max="13" width="4.42578125" customWidth="1"/>
    <col min="14" max="14" width="6.42578125" customWidth="1"/>
    <col min="15" max="19" width="4.42578125" customWidth="1"/>
    <col min="20" max="20" width="5.7109375" customWidth="1"/>
    <col min="21" max="22" width="4.42578125" customWidth="1"/>
    <col min="23" max="28" width="3.140625" customWidth="1"/>
    <col min="29" max="29" width="4.7109375" customWidth="1"/>
    <col min="30" max="30" width="3.28515625" customWidth="1"/>
    <col min="31" max="31" width="2.7109375" customWidth="1"/>
  </cols>
  <sheetData>
    <row r="1" spans="1:31" ht="17.25" customHeight="1">
      <c r="A1" s="455" t="s">
        <v>0</v>
      </c>
      <c r="B1" s="446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"/>
      <c r="X1" s="3"/>
      <c r="Y1" s="3"/>
      <c r="Z1" s="3"/>
      <c r="AA1" s="3"/>
      <c r="AB1" s="3"/>
      <c r="AC1" s="3"/>
      <c r="AD1" s="3"/>
      <c r="AE1" s="3"/>
    </row>
    <row r="2" spans="1:31" ht="17.25" customHeight="1">
      <c r="A2" s="3" t="s">
        <v>99</v>
      </c>
      <c r="B2" s="3"/>
      <c r="C2" s="5"/>
      <c r="D2" s="6"/>
      <c r="E2" s="7"/>
      <c r="F2" s="8"/>
      <c r="G2" s="7"/>
      <c r="H2" s="7"/>
      <c r="I2" s="7"/>
      <c r="J2" s="3"/>
      <c r="K2" s="3"/>
      <c r="L2" s="9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7.25" customHeight="1">
      <c r="A3" s="456"/>
      <c r="B3" s="453"/>
      <c r="C3" s="453"/>
      <c r="D3" s="453"/>
      <c r="E3" s="453"/>
      <c r="F3" s="9"/>
      <c r="G3" s="3"/>
      <c r="H3" s="3"/>
      <c r="I3" s="3"/>
      <c r="J3" s="3"/>
      <c r="K3" s="3"/>
      <c r="L3" s="9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7.2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4" t="s">
        <v>14</v>
      </c>
      <c r="W4" s="445"/>
      <c r="X4" s="445"/>
      <c r="Y4" s="445"/>
      <c r="Z4" s="445"/>
      <c r="AA4" s="445"/>
      <c r="AB4" s="445"/>
      <c r="AC4" s="445"/>
      <c r="AD4" s="447"/>
      <c r="AE4" s="446"/>
    </row>
    <row r="5" spans="1:31" ht="38.2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3"/>
      <c r="AE5" s="3"/>
    </row>
    <row r="6" spans="1:31" ht="17.2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3"/>
      <c r="X6" s="3"/>
      <c r="Y6" s="3"/>
      <c r="Z6" s="3"/>
      <c r="AA6" s="3"/>
      <c r="AB6" s="3"/>
      <c r="AC6" s="3"/>
      <c r="AD6" s="3"/>
      <c r="AE6" s="3"/>
    </row>
    <row r="7" spans="1:31" ht="17.25" customHeight="1">
      <c r="A7" s="17">
        <v>1</v>
      </c>
      <c r="B7" s="17" t="s">
        <v>100</v>
      </c>
      <c r="C7" s="18" t="s">
        <v>101</v>
      </c>
      <c r="D7" s="18"/>
      <c r="E7" s="70">
        <v>11.7</v>
      </c>
      <c r="F7" s="14" t="s">
        <v>23</v>
      </c>
      <c r="G7" s="71">
        <v>86</v>
      </c>
      <c r="H7" s="20">
        <f t="shared" ref="H7:H16" si="0">E7/(G7*G7)*10000</f>
        <v>15.819361817198486</v>
      </c>
      <c r="I7" s="21">
        <v>12</v>
      </c>
      <c r="J7" s="72">
        <v>12.5</v>
      </c>
      <c r="K7" s="73">
        <v>12.5</v>
      </c>
      <c r="L7" s="23" t="s">
        <v>23</v>
      </c>
      <c r="M7" s="22">
        <v>87</v>
      </c>
      <c r="N7" s="20">
        <f t="shared" ref="N7:N33" si="1">K7/(M7*M7)*10000</f>
        <v>16.514731140177037</v>
      </c>
      <c r="O7" s="22">
        <v>13.6</v>
      </c>
      <c r="P7" s="73">
        <v>14</v>
      </c>
      <c r="Q7" s="73">
        <v>14.2</v>
      </c>
      <c r="R7" s="23" t="s">
        <v>23</v>
      </c>
      <c r="S7" s="22">
        <v>91</v>
      </c>
      <c r="T7" s="20">
        <f t="shared" ref="T7:T23" si="2">Q7/(S7*S7)*10000</f>
        <v>17.147687477357806</v>
      </c>
      <c r="U7" s="22">
        <v>14.2</v>
      </c>
      <c r="V7" s="22">
        <v>14.4</v>
      </c>
      <c r="W7" s="3"/>
      <c r="X7" s="3"/>
      <c r="Y7" s="3"/>
      <c r="Z7" s="3"/>
      <c r="AA7" s="3"/>
      <c r="AB7" s="3"/>
      <c r="AC7" s="3"/>
      <c r="AD7" s="3"/>
      <c r="AE7" s="3"/>
    </row>
    <row r="8" spans="1:31" ht="17.25" customHeight="1">
      <c r="A8" s="17">
        <v>2</v>
      </c>
      <c r="B8" s="17" t="s">
        <v>102</v>
      </c>
      <c r="C8" s="17"/>
      <c r="D8" s="18" t="s">
        <v>103</v>
      </c>
      <c r="E8" s="74">
        <v>10</v>
      </c>
      <c r="F8" s="14" t="s">
        <v>23</v>
      </c>
      <c r="G8" s="71">
        <v>78</v>
      </c>
      <c r="H8" s="20">
        <f t="shared" si="0"/>
        <v>16.436554898093359</v>
      </c>
      <c r="I8" s="21">
        <v>10</v>
      </c>
      <c r="J8" s="72">
        <v>10.3</v>
      </c>
      <c r="K8" s="73">
        <v>10.3</v>
      </c>
      <c r="L8" s="23" t="s">
        <v>23</v>
      </c>
      <c r="M8" s="22">
        <v>83</v>
      </c>
      <c r="N8" s="20">
        <f t="shared" si="1"/>
        <v>14.951371752068516</v>
      </c>
      <c r="O8" s="22">
        <v>11</v>
      </c>
      <c r="P8" s="73">
        <v>11.2</v>
      </c>
      <c r="Q8" s="73">
        <v>11.8</v>
      </c>
      <c r="R8" s="23" t="s">
        <v>23</v>
      </c>
      <c r="S8" s="22">
        <v>86</v>
      </c>
      <c r="T8" s="20">
        <f t="shared" si="2"/>
        <v>15.954570037858304</v>
      </c>
      <c r="U8" s="22">
        <v>11.8</v>
      </c>
      <c r="V8" s="22">
        <v>12</v>
      </c>
      <c r="W8" s="75"/>
      <c r="X8" s="3"/>
      <c r="Y8" s="3"/>
      <c r="Z8" s="3"/>
      <c r="AA8" s="3"/>
      <c r="AB8" s="3"/>
      <c r="AC8" s="3"/>
      <c r="AD8" s="3"/>
      <c r="AE8" s="3"/>
    </row>
    <row r="9" spans="1:31" ht="17.25" customHeight="1">
      <c r="A9" s="17">
        <v>3</v>
      </c>
      <c r="B9" s="26" t="s">
        <v>104</v>
      </c>
      <c r="C9" s="27"/>
      <c r="D9" s="47">
        <v>44519</v>
      </c>
      <c r="E9" s="76">
        <v>10.5</v>
      </c>
      <c r="F9" s="14" t="s">
        <v>23</v>
      </c>
      <c r="G9" s="71">
        <v>82</v>
      </c>
      <c r="H9" s="20">
        <f t="shared" si="0"/>
        <v>15.615704937537179</v>
      </c>
      <c r="I9" s="21">
        <v>11</v>
      </c>
      <c r="J9" s="72">
        <v>11.2</v>
      </c>
      <c r="K9" s="73">
        <v>11.3</v>
      </c>
      <c r="L9" s="23" t="s">
        <v>23</v>
      </c>
      <c r="M9" s="22">
        <v>84</v>
      </c>
      <c r="N9" s="20">
        <f t="shared" si="1"/>
        <v>16.014739229024944</v>
      </c>
      <c r="O9" s="22">
        <v>11.3</v>
      </c>
      <c r="P9" s="73">
        <v>11.4</v>
      </c>
      <c r="Q9" s="73">
        <v>11.8</v>
      </c>
      <c r="R9" s="23" t="s">
        <v>23</v>
      </c>
      <c r="S9" s="22">
        <v>86</v>
      </c>
      <c r="T9" s="20">
        <f t="shared" si="2"/>
        <v>15.954570037858304</v>
      </c>
      <c r="U9" s="22">
        <v>12</v>
      </c>
      <c r="V9" s="22">
        <v>12.2</v>
      </c>
      <c r="W9" s="3"/>
      <c r="X9" s="3"/>
      <c r="Y9" s="3"/>
      <c r="Z9" s="3"/>
      <c r="AA9" s="3"/>
      <c r="AB9" s="3"/>
      <c r="AC9" s="3"/>
      <c r="AD9" s="3"/>
      <c r="AE9" s="3"/>
    </row>
    <row r="10" spans="1:31" ht="17.25" customHeight="1">
      <c r="A10" s="17">
        <v>4</v>
      </c>
      <c r="B10" s="17" t="s">
        <v>105</v>
      </c>
      <c r="C10" s="17"/>
      <c r="D10" s="18" t="s">
        <v>106</v>
      </c>
      <c r="E10" s="70">
        <v>12.4</v>
      </c>
      <c r="F10" s="14" t="s">
        <v>23</v>
      </c>
      <c r="G10" s="71">
        <v>79</v>
      </c>
      <c r="H10" s="20">
        <f t="shared" si="0"/>
        <v>19.868610799551352</v>
      </c>
      <c r="I10" s="21">
        <v>13</v>
      </c>
      <c r="J10" s="72">
        <v>13.5</v>
      </c>
      <c r="K10" s="73">
        <v>13.7</v>
      </c>
      <c r="L10" s="23" t="s">
        <v>23</v>
      </c>
      <c r="M10" s="22">
        <v>83</v>
      </c>
      <c r="N10" s="20">
        <f t="shared" si="1"/>
        <v>19.886776019741617</v>
      </c>
      <c r="O10" s="22">
        <v>14</v>
      </c>
      <c r="P10" s="73">
        <v>14.2</v>
      </c>
      <c r="Q10" s="73">
        <v>14.6</v>
      </c>
      <c r="R10" s="23" t="s">
        <v>23</v>
      </c>
      <c r="S10" s="22">
        <v>86</v>
      </c>
      <c r="T10" s="20">
        <f t="shared" si="2"/>
        <v>19.740400216333153</v>
      </c>
      <c r="U10" s="22">
        <v>14.6</v>
      </c>
      <c r="V10" s="22">
        <v>14.8</v>
      </c>
      <c r="W10" s="3"/>
      <c r="X10" s="3"/>
      <c r="Y10" s="3"/>
      <c r="Z10" s="3"/>
      <c r="AA10" s="3"/>
      <c r="AB10" s="3"/>
      <c r="AC10" s="3"/>
      <c r="AD10" s="3"/>
      <c r="AE10" s="3"/>
    </row>
    <row r="11" spans="1:31" ht="17.25" customHeight="1">
      <c r="A11" s="17">
        <v>5</v>
      </c>
      <c r="B11" s="17" t="s">
        <v>107</v>
      </c>
      <c r="C11" s="18"/>
      <c r="D11" s="18" t="s">
        <v>108</v>
      </c>
      <c r="E11" s="70">
        <v>11.7</v>
      </c>
      <c r="F11" s="14" t="s">
        <v>23</v>
      </c>
      <c r="G11" s="71">
        <v>86</v>
      </c>
      <c r="H11" s="20">
        <f t="shared" si="0"/>
        <v>15.819361817198486</v>
      </c>
      <c r="I11" s="21">
        <v>11.8</v>
      </c>
      <c r="J11" s="72">
        <v>12</v>
      </c>
      <c r="K11" s="73">
        <v>12</v>
      </c>
      <c r="L11" s="23" t="s">
        <v>23</v>
      </c>
      <c r="M11" s="22">
        <v>87</v>
      </c>
      <c r="N11" s="20">
        <f t="shared" si="1"/>
        <v>15.854141894569958</v>
      </c>
      <c r="O11" s="22">
        <v>12.4</v>
      </c>
      <c r="P11" s="73">
        <v>12.5</v>
      </c>
      <c r="Q11" s="73">
        <v>12.7</v>
      </c>
      <c r="R11" s="23" t="s">
        <v>23</v>
      </c>
      <c r="S11" s="22">
        <v>89</v>
      </c>
      <c r="T11" s="20">
        <f t="shared" si="2"/>
        <v>16.033329125110463</v>
      </c>
      <c r="U11" s="22">
        <v>12.9</v>
      </c>
      <c r="V11" s="22">
        <v>13</v>
      </c>
      <c r="W11" s="3"/>
      <c r="X11" s="3"/>
      <c r="Y11" s="3"/>
      <c r="Z11" s="3"/>
      <c r="AA11" s="3"/>
      <c r="AB11" s="3"/>
      <c r="AC11" s="3"/>
      <c r="AD11" s="3"/>
      <c r="AE11" s="3"/>
    </row>
    <row r="12" spans="1:31" ht="17.25" customHeight="1">
      <c r="A12" s="17">
        <v>6</v>
      </c>
      <c r="B12" s="17" t="s">
        <v>109</v>
      </c>
      <c r="C12" s="18" t="s">
        <v>110</v>
      </c>
      <c r="D12" s="14"/>
      <c r="E12" s="70">
        <v>11.2</v>
      </c>
      <c r="F12" s="14" t="s">
        <v>23</v>
      </c>
      <c r="G12" s="71">
        <v>80</v>
      </c>
      <c r="H12" s="20">
        <f t="shared" si="0"/>
        <v>17.499999999999996</v>
      </c>
      <c r="I12" s="21">
        <v>11.8</v>
      </c>
      <c r="J12" s="72">
        <v>11.8</v>
      </c>
      <c r="K12" s="73">
        <v>12.1</v>
      </c>
      <c r="L12" s="23" t="s">
        <v>23</v>
      </c>
      <c r="M12" s="22">
        <v>83</v>
      </c>
      <c r="N12" s="20">
        <f t="shared" si="1"/>
        <v>17.564232834954275</v>
      </c>
      <c r="O12" s="22">
        <v>12.7</v>
      </c>
      <c r="P12" s="73">
        <v>12.9</v>
      </c>
      <c r="Q12" s="73">
        <v>13</v>
      </c>
      <c r="R12" s="23" t="s">
        <v>23</v>
      </c>
      <c r="S12" s="22">
        <v>87</v>
      </c>
      <c r="T12" s="20">
        <f t="shared" si="2"/>
        <v>17.175320385784119</v>
      </c>
      <c r="U12" s="22">
        <v>13.2</v>
      </c>
      <c r="V12" s="22">
        <v>13.4</v>
      </c>
      <c r="W12" s="3"/>
      <c r="X12" s="3"/>
      <c r="Y12" s="3"/>
      <c r="Z12" s="3"/>
      <c r="AA12" s="3"/>
      <c r="AB12" s="3"/>
      <c r="AC12" s="3"/>
      <c r="AD12" s="3"/>
      <c r="AE12" s="3"/>
    </row>
    <row r="13" spans="1:31" ht="17.25" customHeight="1">
      <c r="A13" s="17">
        <v>7</v>
      </c>
      <c r="B13" s="45" t="s">
        <v>111</v>
      </c>
      <c r="C13" s="47"/>
      <c r="D13" s="47" t="s">
        <v>112</v>
      </c>
      <c r="E13" s="70">
        <v>14</v>
      </c>
      <c r="F13" s="14" t="s">
        <v>23</v>
      </c>
      <c r="G13" s="71">
        <v>85</v>
      </c>
      <c r="H13" s="20">
        <f t="shared" si="0"/>
        <v>19.377162629757784</v>
      </c>
      <c r="I13" s="21">
        <v>14.1</v>
      </c>
      <c r="J13" s="72">
        <v>14.6</v>
      </c>
      <c r="K13" s="73">
        <v>15.2</v>
      </c>
      <c r="L13" s="23" t="s">
        <v>23</v>
      </c>
      <c r="M13" s="22">
        <v>86</v>
      </c>
      <c r="N13" s="20">
        <f t="shared" si="1"/>
        <v>20.55164954029205</v>
      </c>
      <c r="O13" s="22">
        <v>15.4</v>
      </c>
      <c r="P13" s="73">
        <v>15.5</v>
      </c>
      <c r="Q13" s="73">
        <v>15.5</v>
      </c>
      <c r="R13" s="23" t="s">
        <v>23</v>
      </c>
      <c r="S13" s="22">
        <v>90</v>
      </c>
      <c r="T13" s="20">
        <f t="shared" si="2"/>
        <v>19.135802469135804</v>
      </c>
      <c r="U13" s="22">
        <v>15.5</v>
      </c>
      <c r="V13" s="22">
        <v>15.7</v>
      </c>
      <c r="W13" s="3"/>
      <c r="X13" s="3"/>
      <c r="Y13" s="3"/>
      <c r="Z13" s="3"/>
      <c r="AA13" s="3"/>
      <c r="AB13" s="3"/>
      <c r="AC13" s="3"/>
      <c r="AD13" s="3"/>
      <c r="AE13" s="3"/>
    </row>
    <row r="14" spans="1:31" ht="17.25" customHeight="1">
      <c r="A14" s="17">
        <v>8</v>
      </c>
      <c r="B14" s="17" t="s">
        <v>113</v>
      </c>
      <c r="C14" s="18" t="s">
        <v>114</v>
      </c>
      <c r="D14" s="19"/>
      <c r="E14" s="70">
        <v>10.4</v>
      </c>
      <c r="F14" s="14" t="s">
        <v>23</v>
      </c>
      <c r="G14" s="71">
        <v>83</v>
      </c>
      <c r="H14" s="20">
        <f t="shared" si="0"/>
        <v>15.096530701117723</v>
      </c>
      <c r="I14" s="21">
        <v>10.9</v>
      </c>
      <c r="J14" s="72">
        <v>11.5</v>
      </c>
      <c r="K14" s="22">
        <v>11.8</v>
      </c>
      <c r="L14" s="23" t="s">
        <v>23</v>
      </c>
      <c r="M14" s="22">
        <v>84</v>
      </c>
      <c r="N14" s="20">
        <f t="shared" si="1"/>
        <v>16.723356009070294</v>
      </c>
      <c r="O14" s="22">
        <v>11.9</v>
      </c>
      <c r="P14" s="22">
        <v>12</v>
      </c>
      <c r="Q14" s="22">
        <v>12.3</v>
      </c>
      <c r="R14" s="23" t="s">
        <v>23</v>
      </c>
      <c r="S14" s="22">
        <v>88</v>
      </c>
      <c r="T14" s="20">
        <f t="shared" si="2"/>
        <v>15.883264462809919</v>
      </c>
      <c r="U14" s="22">
        <v>12.4</v>
      </c>
      <c r="V14" s="22">
        <v>12.5</v>
      </c>
      <c r="W14" s="3"/>
      <c r="X14" s="3"/>
      <c r="Y14" s="3"/>
      <c r="Z14" s="3"/>
      <c r="AA14" s="3"/>
      <c r="AB14" s="3"/>
      <c r="AC14" s="3"/>
      <c r="AD14" s="3"/>
      <c r="AE14" s="3"/>
    </row>
    <row r="15" spans="1:31" ht="17.25" customHeight="1">
      <c r="A15" s="17">
        <v>9</v>
      </c>
      <c r="B15" s="17" t="s">
        <v>115</v>
      </c>
      <c r="C15" s="18" t="s">
        <v>116</v>
      </c>
      <c r="D15" s="19"/>
      <c r="E15" s="70">
        <v>10.7</v>
      </c>
      <c r="F15" s="14" t="s">
        <v>23</v>
      </c>
      <c r="G15" s="71">
        <v>80</v>
      </c>
      <c r="H15" s="20">
        <f t="shared" si="0"/>
        <v>16.71875</v>
      </c>
      <c r="I15" s="77">
        <v>11</v>
      </c>
      <c r="J15" s="72">
        <v>11.2</v>
      </c>
      <c r="K15" s="22">
        <v>11.8</v>
      </c>
      <c r="L15" s="23" t="s">
        <v>23</v>
      </c>
      <c r="M15" s="22">
        <v>81</v>
      </c>
      <c r="N15" s="20">
        <f t="shared" si="1"/>
        <v>17.985063252552965</v>
      </c>
      <c r="O15" s="22">
        <v>11.8</v>
      </c>
      <c r="P15" s="22">
        <v>12</v>
      </c>
      <c r="Q15" s="22">
        <v>12.6</v>
      </c>
      <c r="R15" s="23" t="s">
        <v>23</v>
      </c>
      <c r="S15" s="22">
        <v>85</v>
      </c>
      <c r="T15" s="20">
        <f t="shared" si="2"/>
        <v>17.439446366782008</v>
      </c>
      <c r="U15" s="22">
        <v>12.8</v>
      </c>
      <c r="V15" s="22">
        <v>13</v>
      </c>
      <c r="W15" s="3"/>
      <c r="X15" s="3"/>
      <c r="Y15" s="3"/>
      <c r="Z15" s="3"/>
      <c r="AA15" s="3"/>
      <c r="AB15" s="3"/>
      <c r="AC15" s="3"/>
      <c r="AD15" s="3"/>
      <c r="AE15" s="3"/>
    </row>
    <row r="16" spans="1:31" ht="17.25" customHeight="1">
      <c r="A16" s="17">
        <v>10</v>
      </c>
      <c r="B16" s="45" t="s">
        <v>117</v>
      </c>
      <c r="C16" s="47" t="s">
        <v>118</v>
      </c>
      <c r="D16" s="47"/>
      <c r="E16" s="70">
        <v>11.6</v>
      </c>
      <c r="F16" s="14" t="s">
        <v>23</v>
      </c>
      <c r="G16" s="71">
        <v>84</v>
      </c>
      <c r="H16" s="20">
        <f t="shared" si="0"/>
        <v>16.439909297052154</v>
      </c>
      <c r="I16" s="21">
        <v>11.8</v>
      </c>
      <c r="J16" s="72">
        <v>11.8</v>
      </c>
      <c r="K16" s="22">
        <v>12.4</v>
      </c>
      <c r="L16" s="23" t="s">
        <v>23</v>
      </c>
      <c r="M16" s="22">
        <v>85</v>
      </c>
      <c r="N16" s="20">
        <f t="shared" si="1"/>
        <v>17.162629757785467</v>
      </c>
      <c r="O16" s="22">
        <v>12.4</v>
      </c>
      <c r="P16" s="22">
        <v>12.5</v>
      </c>
      <c r="Q16" s="22">
        <v>12.7</v>
      </c>
      <c r="R16" s="23" t="s">
        <v>23</v>
      </c>
      <c r="S16" s="22">
        <v>89</v>
      </c>
      <c r="T16" s="20">
        <f t="shared" si="2"/>
        <v>16.033329125110463</v>
      </c>
      <c r="U16" s="22">
        <v>12.7</v>
      </c>
      <c r="V16" s="22">
        <v>13</v>
      </c>
      <c r="W16" s="3"/>
      <c r="X16" s="3"/>
      <c r="Y16" s="3"/>
      <c r="Z16" s="3"/>
      <c r="AA16" s="3"/>
      <c r="AB16" s="3"/>
      <c r="AC16" s="3"/>
      <c r="AD16" s="3"/>
      <c r="AE16" s="3"/>
    </row>
    <row r="17" spans="1:31" ht="17.25" customHeight="1">
      <c r="A17" s="17">
        <v>11</v>
      </c>
      <c r="B17" s="17" t="s">
        <v>119</v>
      </c>
      <c r="C17" s="18" t="s">
        <v>120</v>
      </c>
      <c r="D17" s="18"/>
      <c r="E17" s="78" t="s">
        <v>121</v>
      </c>
      <c r="F17" s="79"/>
      <c r="G17" s="80"/>
      <c r="H17" s="20"/>
      <c r="I17" s="21">
        <v>10</v>
      </c>
      <c r="J17" s="72">
        <v>10.3</v>
      </c>
      <c r="K17" s="22">
        <v>10.4</v>
      </c>
      <c r="L17" s="23" t="s">
        <v>23</v>
      </c>
      <c r="M17" s="22">
        <v>79</v>
      </c>
      <c r="N17" s="20">
        <f t="shared" si="1"/>
        <v>16.663996154462428</v>
      </c>
      <c r="O17" s="22">
        <v>10.5</v>
      </c>
      <c r="P17" s="23">
        <v>10.6</v>
      </c>
      <c r="Q17" s="22">
        <v>10.9</v>
      </c>
      <c r="R17" s="23" t="s">
        <v>23</v>
      </c>
      <c r="S17" s="22">
        <v>83</v>
      </c>
      <c r="T17" s="20">
        <f t="shared" si="2"/>
        <v>15.822325446363768</v>
      </c>
      <c r="U17" s="22">
        <v>11.1</v>
      </c>
      <c r="V17" s="22">
        <v>11.3</v>
      </c>
      <c r="W17" s="3"/>
      <c r="X17" s="3"/>
      <c r="Y17" s="3"/>
      <c r="Z17" s="3"/>
      <c r="AA17" s="3"/>
      <c r="AB17" s="3"/>
      <c r="AC17" s="3"/>
      <c r="AD17" s="3"/>
      <c r="AE17" s="3"/>
    </row>
    <row r="18" spans="1:31" ht="17.25" customHeight="1">
      <c r="A18" s="17">
        <v>12</v>
      </c>
      <c r="B18" s="17" t="s">
        <v>122</v>
      </c>
      <c r="C18" s="18" t="s">
        <v>123</v>
      </c>
      <c r="D18" s="19"/>
      <c r="E18" s="70">
        <v>10.7</v>
      </c>
      <c r="F18" s="14" t="s">
        <v>23</v>
      </c>
      <c r="G18" s="71">
        <v>81</v>
      </c>
      <c r="H18" s="20">
        <f t="shared" ref="H18:H31" si="3">E18/(G18*G18)*10000</f>
        <v>16.308489559518364</v>
      </c>
      <c r="I18" s="21">
        <v>10.8</v>
      </c>
      <c r="J18" s="72">
        <v>10.8</v>
      </c>
      <c r="K18" s="22">
        <v>11.1</v>
      </c>
      <c r="L18" s="23" t="s">
        <v>23</v>
      </c>
      <c r="M18" s="22">
        <v>84</v>
      </c>
      <c r="N18" s="20">
        <f t="shared" si="1"/>
        <v>15.731292517006802</v>
      </c>
      <c r="O18" s="22">
        <v>11.2</v>
      </c>
      <c r="P18" s="23">
        <v>11.3</v>
      </c>
      <c r="Q18" s="22">
        <v>11.6</v>
      </c>
      <c r="R18" s="23" t="s">
        <v>23</v>
      </c>
      <c r="S18" s="22">
        <v>86</v>
      </c>
      <c r="T18" s="20">
        <f t="shared" si="2"/>
        <v>15.684153596538669</v>
      </c>
      <c r="U18" s="22">
        <v>11.9</v>
      </c>
      <c r="V18" s="22">
        <v>12</v>
      </c>
      <c r="W18" s="3"/>
      <c r="X18" s="3"/>
      <c r="Y18" s="3"/>
      <c r="Z18" s="3"/>
      <c r="AA18" s="3"/>
      <c r="AB18" s="3"/>
      <c r="AC18" s="3"/>
      <c r="AD18" s="3"/>
      <c r="AE18" s="3"/>
    </row>
    <row r="19" spans="1:31" ht="17.25" customHeight="1">
      <c r="A19" s="17">
        <v>13</v>
      </c>
      <c r="B19" s="17" t="s">
        <v>124</v>
      </c>
      <c r="C19" s="18" t="s">
        <v>125</v>
      </c>
      <c r="D19" s="19"/>
      <c r="E19" s="70">
        <v>12.7</v>
      </c>
      <c r="F19" s="14" t="s">
        <v>23</v>
      </c>
      <c r="G19" s="71">
        <v>85</v>
      </c>
      <c r="H19" s="20">
        <f t="shared" si="3"/>
        <v>17.577854671280278</v>
      </c>
      <c r="I19" s="81">
        <v>13.2</v>
      </c>
      <c r="J19" s="72">
        <v>13.2</v>
      </c>
      <c r="K19" s="22">
        <v>13.2</v>
      </c>
      <c r="L19" s="23" t="s">
        <v>23</v>
      </c>
      <c r="M19" s="22">
        <v>86</v>
      </c>
      <c r="N19" s="20">
        <f t="shared" si="1"/>
        <v>17.847485127095727</v>
      </c>
      <c r="O19" s="22">
        <v>13.9</v>
      </c>
      <c r="P19" s="22">
        <v>14.1</v>
      </c>
      <c r="Q19" s="22">
        <v>14.3</v>
      </c>
      <c r="R19" s="23" t="s">
        <v>23</v>
      </c>
      <c r="S19" s="22">
        <v>89</v>
      </c>
      <c r="T19" s="20">
        <f t="shared" si="2"/>
        <v>18.053276101502338</v>
      </c>
      <c r="U19" s="22">
        <v>15</v>
      </c>
      <c r="V19" s="22">
        <v>15.5</v>
      </c>
      <c r="W19" s="3"/>
      <c r="X19" s="3"/>
      <c r="Y19" s="3"/>
      <c r="Z19" s="3"/>
      <c r="AA19" s="3"/>
      <c r="AB19" s="3"/>
      <c r="AC19" s="3"/>
      <c r="AD19" s="3"/>
      <c r="AE19" s="3"/>
    </row>
    <row r="20" spans="1:31" ht="17.25" customHeight="1">
      <c r="A20" s="17">
        <v>14</v>
      </c>
      <c r="B20" s="17" t="s">
        <v>126</v>
      </c>
      <c r="C20" s="18"/>
      <c r="D20" s="18" t="s">
        <v>127</v>
      </c>
      <c r="E20" s="70">
        <v>12.5</v>
      </c>
      <c r="F20" s="14" t="s">
        <v>23</v>
      </c>
      <c r="G20" s="71">
        <v>80</v>
      </c>
      <c r="H20" s="20">
        <f t="shared" si="3"/>
        <v>19.53125</v>
      </c>
      <c r="I20" s="21">
        <v>12.6</v>
      </c>
      <c r="J20" s="72">
        <v>12.8</v>
      </c>
      <c r="K20" s="22">
        <v>13.1</v>
      </c>
      <c r="L20" s="23" t="s">
        <v>23</v>
      </c>
      <c r="M20" s="22">
        <v>84</v>
      </c>
      <c r="N20" s="20">
        <f t="shared" si="1"/>
        <v>18.565759637188208</v>
      </c>
      <c r="O20" s="22">
        <v>13.5</v>
      </c>
      <c r="P20" s="22">
        <v>13.8</v>
      </c>
      <c r="Q20" s="22">
        <v>14.2</v>
      </c>
      <c r="R20" s="23" t="s">
        <v>23</v>
      </c>
      <c r="S20" s="22">
        <v>87</v>
      </c>
      <c r="T20" s="20">
        <f t="shared" si="2"/>
        <v>18.760734575241116</v>
      </c>
      <c r="U20" s="22">
        <v>14.5</v>
      </c>
      <c r="V20" s="22">
        <v>15</v>
      </c>
      <c r="W20" s="3"/>
      <c r="X20" s="3"/>
      <c r="Y20" s="3"/>
      <c r="Z20" s="3"/>
      <c r="AA20" s="3"/>
      <c r="AB20" s="3"/>
      <c r="AC20" s="3"/>
      <c r="AD20" s="3"/>
      <c r="AE20" s="3"/>
    </row>
    <row r="21" spans="1:31" ht="17.25" customHeight="1">
      <c r="A21" s="17">
        <v>15</v>
      </c>
      <c r="B21" s="24" t="s">
        <v>128</v>
      </c>
      <c r="C21" s="25" t="s">
        <v>129</v>
      </c>
      <c r="D21" s="47"/>
      <c r="E21" s="70">
        <v>11</v>
      </c>
      <c r="F21" s="14" t="s">
        <v>23</v>
      </c>
      <c r="G21" s="71">
        <v>83</v>
      </c>
      <c r="H21" s="20">
        <f t="shared" si="3"/>
        <v>15.967484395412978</v>
      </c>
      <c r="I21" s="21">
        <v>11.3</v>
      </c>
      <c r="J21" s="72">
        <v>11.3</v>
      </c>
      <c r="K21" s="22">
        <v>12</v>
      </c>
      <c r="L21" s="23" t="s">
        <v>23</v>
      </c>
      <c r="M21" s="22">
        <v>83</v>
      </c>
      <c r="N21" s="20">
        <f t="shared" si="1"/>
        <v>17.419073885905064</v>
      </c>
      <c r="O21" s="22">
        <v>12</v>
      </c>
      <c r="P21" s="22">
        <v>12.2</v>
      </c>
      <c r="Q21" s="22">
        <v>12.4</v>
      </c>
      <c r="R21" s="23" t="s">
        <v>23</v>
      </c>
      <c r="S21" s="22">
        <v>87</v>
      </c>
      <c r="T21" s="20">
        <f t="shared" si="2"/>
        <v>16.382613291055623</v>
      </c>
      <c r="U21" s="22">
        <v>12.4</v>
      </c>
      <c r="V21" s="22">
        <v>12.5</v>
      </c>
      <c r="W21" s="3"/>
      <c r="X21" s="3"/>
      <c r="Y21" s="3"/>
      <c r="Z21" s="3"/>
      <c r="AA21" s="3"/>
      <c r="AB21" s="3"/>
      <c r="AC21" s="3"/>
      <c r="AD21" s="3"/>
      <c r="AE21" s="3"/>
    </row>
    <row r="22" spans="1:31" ht="17.25" customHeight="1">
      <c r="A22" s="17">
        <v>16</v>
      </c>
      <c r="B22" s="17" t="s">
        <v>130</v>
      </c>
      <c r="C22" s="18"/>
      <c r="D22" s="82" t="s">
        <v>131</v>
      </c>
      <c r="E22" s="70">
        <v>10.7</v>
      </c>
      <c r="F22" s="14" t="s">
        <v>23</v>
      </c>
      <c r="G22" s="71">
        <v>82</v>
      </c>
      <c r="H22" s="20">
        <f t="shared" si="3"/>
        <v>15.913146936347411</v>
      </c>
      <c r="I22" s="21">
        <v>11</v>
      </c>
      <c r="J22" s="72">
        <v>11</v>
      </c>
      <c r="K22" s="22">
        <v>11.1</v>
      </c>
      <c r="L22" s="23" t="s">
        <v>23</v>
      </c>
      <c r="M22" s="22">
        <v>84</v>
      </c>
      <c r="N22" s="20">
        <f t="shared" si="1"/>
        <v>15.731292517006802</v>
      </c>
      <c r="O22" s="22">
        <v>11.2</v>
      </c>
      <c r="P22" s="22">
        <v>11.3</v>
      </c>
      <c r="Q22" s="22">
        <v>11.6</v>
      </c>
      <c r="R22" s="23" t="s">
        <v>23</v>
      </c>
      <c r="S22" s="22">
        <v>87</v>
      </c>
      <c r="T22" s="20">
        <f t="shared" si="2"/>
        <v>15.325670498084291</v>
      </c>
      <c r="U22" s="22">
        <v>11.7</v>
      </c>
      <c r="V22" s="22">
        <v>11.7</v>
      </c>
      <c r="W22" s="3"/>
      <c r="X22" s="3"/>
      <c r="Y22" s="3"/>
      <c r="Z22" s="3"/>
      <c r="AA22" s="3"/>
      <c r="AB22" s="3"/>
      <c r="AC22" s="3"/>
      <c r="AD22" s="3"/>
      <c r="AE22" s="3"/>
    </row>
    <row r="23" spans="1:31" ht="17.25" customHeight="1">
      <c r="A23" s="17">
        <v>17</v>
      </c>
      <c r="B23" s="17" t="s">
        <v>132</v>
      </c>
      <c r="C23" s="18"/>
      <c r="D23" s="18" t="s">
        <v>133</v>
      </c>
      <c r="E23" s="70">
        <v>12.3</v>
      </c>
      <c r="F23" s="14" t="s">
        <v>23</v>
      </c>
      <c r="G23" s="71">
        <v>86</v>
      </c>
      <c r="H23" s="20">
        <f t="shared" si="3"/>
        <v>16.630611141157384</v>
      </c>
      <c r="I23" s="21">
        <v>12.5</v>
      </c>
      <c r="J23" s="72">
        <v>13</v>
      </c>
      <c r="K23" s="22">
        <v>13.2</v>
      </c>
      <c r="L23" s="23" t="s">
        <v>23</v>
      </c>
      <c r="M23" s="22">
        <v>87</v>
      </c>
      <c r="N23" s="20">
        <f t="shared" si="1"/>
        <v>17.43955608402695</v>
      </c>
      <c r="O23" s="22">
        <v>13.4</v>
      </c>
      <c r="P23" s="22">
        <v>13.5</v>
      </c>
      <c r="Q23" s="22">
        <v>14.2</v>
      </c>
      <c r="R23" s="23" t="s">
        <v>23</v>
      </c>
      <c r="S23" s="22">
        <v>91</v>
      </c>
      <c r="T23" s="20">
        <f t="shared" si="2"/>
        <v>17.147687477357806</v>
      </c>
      <c r="U23" s="22">
        <v>15</v>
      </c>
      <c r="V23" s="22">
        <v>15.2</v>
      </c>
      <c r="W23" s="3"/>
      <c r="X23" s="3"/>
      <c r="Y23" s="3"/>
      <c r="Z23" s="3"/>
      <c r="AA23" s="3"/>
      <c r="AB23" s="3"/>
      <c r="AC23" s="3"/>
      <c r="AD23" s="3"/>
      <c r="AE23" s="3"/>
    </row>
    <row r="24" spans="1:31" ht="17.25" customHeight="1">
      <c r="A24" s="83">
        <v>18</v>
      </c>
      <c r="B24" s="83" t="s">
        <v>134</v>
      </c>
      <c r="C24" s="84"/>
      <c r="D24" s="84" t="s">
        <v>135</v>
      </c>
      <c r="E24" s="85">
        <v>9.3000000000000007</v>
      </c>
      <c r="F24" s="86" t="s">
        <v>23</v>
      </c>
      <c r="G24" s="87">
        <v>78</v>
      </c>
      <c r="H24" s="88">
        <f t="shared" si="3"/>
        <v>15.285996055226827</v>
      </c>
      <c r="I24" s="89">
        <v>9.8000000000000007</v>
      </c>
      <c r="J24" s="90">
        <v>9.8000000000000007</v>
      </c>
      <c r="K24" s="91">
        <v>10.5</v>
      </c>
      <c r="L24" s="92" t="s">
        <v>23</v>
      </c>
      <c r="M24" s="91">
        <v>81</v>
      </c>
      <c r="N24" s="88">
        <f t="shared" si="1"/>
        <v>16.003657978966618</v>
      </c>
      <c r="O24" s="91">
        <v>10.7</v>
      </c>
      <c r="P24" s="91">
        <v>10.9</v>
      </c>
      <c r="Q24" s="93" t="s">
        <v>38</v>
      </c>
      <c r="R24" s="94"/>
      <c r="S24" s="93"/>
      <c r="T24" s="95"/>
      <c r="U24" s="89"/>
      <c r="V24" s="89"/>
      <c r="W24" s="96"/>
      <c r="X24" s="96"/>
      <c r="Y24" s="96"/>
      <c r="Z24" s="96"/>
      <c r="AA24" s="96"/>
      <c r="AB24" s="96"/>
      <c r="AC24" s="96"/>
      <c r="AD24" s="96"/>
      <c r="AE24" s="96"/>
    </row>
    <row r="25" spans="1:31" ht="17.25" customHeight="1">
      <c r="A25" s="17">
        <v>19</v>
      </c>
      <c r="B25" s="24" t="s">
        <v>136</v>
      </c>
      <c r="C25" s="25"/>
      <c r="D25" s="25">
        <v>44490</v>
      </c>
      <c r="E25" s="70">
        <v>11</v>
      </c>
      <c r="F25" s="14" t="s">
        <v>23</v>
      </c>
      <c r="G25" s="97">
        <v>81</v>
      </c>
      <c r="H25" s="20">
        <f t="shared" si="3"/>
        <v>16.765736930345984</v>
      </c>
      <c r="I25" s="21">
        <v>11</v>
      </c>
      <c r="J25" s="72">
        <v>11.5</v>
      </c>
      <c r="K25" s="22">
        <v>12</v>
      </c>
      <c r="L25" s="23" t="s">
        <v>23</v>
      </c>
      <c r="M25" s="22">
        <v>83</v>
      </c>
      <c r="N25" s="20">
        <f t="shared" si="1"/>
        <v>17.419073885905064</v>
      </c>
      <c r="O25" s="22">
        <v>12</v>
      </c>
      <c r="P25" s="22">
        <v>12.2</v>
      </c>
      <c r="Q25" s="22">
        <v>12.7</v>
      </c>
      <c r="R25" s="23" t="s">
        <v>23</v>
      </c>
      <c r="S25" s="22">
        <v>88</v>
      </c>
      <c r="T25" s="20">
        <f t="shared" ref="T25:T27" si="4">Q25/(S25*S25)*10000</f>
        <v>16.39979338842975</v>
      </c>
      <c r="U25" s="22">
        <v>13</v>
      </c>
      <c r="V25" s="22">
        <v>13.2</v>
      </c>
      <c r="W25" s="3"/>
      <c r="X25" s="3"/>
      <c r="Y25" s="3"/>
      <c r="Z25" s="3"/>
      <c r="AA25" s="3"/>
      <c r="AB25" s="3"/>
      <c r="AC25" s="3"/>
      <c r="AD25" s="3"/>
      <c r="AE25" s="3"/>
    </row>
    <row r="26" spans="1:31" ht="17.25" customHeight="1">
      <c r="A26" s="17">
        <v>20</v>
      </c>
      <c r="B26" s="17" t="s">
        <v>137</v>
      </c>
      <c r="C26" s="18"/>
      <c r="D26" s="14" t="s">
        <v>133</v>
      </c>
      <c r="E26" s="70">
        <v>11.3</v>
      </c>
      <c r="F26" s="14" t="s">
        <v>23</v>
      </c>
      <c r="G26" s="97">
        <v>83</v>
      </c>
      <c r="H26" s="20">
        <f t="shared" si="3"/>
        <v>16.402961242560608</v>
      </c>
      <c r="I26" s="21">
        <v>11.4</v>
      </c>
      <c r="J26" s="72">
        <v>11.7</v>
      </c>
      <c r="K26" s="22">
        <v>12</v>
      </c>
      <c r="L26" s="23" t="s">
        <v>23</v>
      </c>
      <c r="M26" s="22">
        <v>86</v>
      </c>
      <c r="N26" s="20">
        <f t="shared" si="1"/>
        <v>16.224986479177936</v>
      </c>
      <c r="O26" s="22">
        <v>11.9</v>
      </c>
      <c r="P26" s="22">
        <v>12</v>
      </c>
      <c r="Q26" s="22">
        <v>12.6</v>
      </c>
      <c r="R26" s="23" t="s">
        <v>23</v>
      </c>
      <c r="S26" s="22">
        <v>90</v>
      </c>
      <c r="T26" s="20">
        <f t="shared" si="4"/>
        <v>15.555555555555555</v>
      </c>
      <c r="U26" s="22">
        <v>12.6</v>
      </c>
      <c r="V26" s="22">
        <v>12.7</v>
      </c>
      <c r="W26" s="3"/>
      <c r="X26" s="3"/>
      <c r="Y26" s="3"/>
      <c r="Z26" s="3"/>
      <c r="AA26" s="3"/>
      <c r="AB26" s="3"/>
      <c r="AC26" s="3"/>
      <c r="AD26" s="3"/>
      <c r="AE26" s="3"/>
    </row>
    <row r="27" spans="1:31" ht="17.25" customHeight="1">
      <c r="A27" s="17">
        <v>21</v>
      </c>
      <c r="B27" s="17" t="s">
        <v>138</v>
      </c>
      <c r="C27" s="18" t="s">
        <v>139</v>
      </c>
      <c r="D27" s="18"/>
      <c r="E27" s="70">
        <v>13.2</v>
      </c>
      <c r="F27" s="14" t="s">
        <v>23</v>
      </c>
      <c r="G27" s="97">
        <v>87</v>
      </c>
      <c r="H27" s="20">
        <f t="shared" si="3"/>
        <v>17.43955608402695</v>
      </c>
      <c r="I27" s="21">
        <v>13.2</v>
      </c>
      <c r="J27" s="72">
        <v>13.2</v>
      </c>
      <c r="K27" s="22">
        <v>13.4</v>
      </c>
      <c r="L27" s="23" t="s">
        <v>23</v>
      </c>
      <c r="M27" s="22">
        <v>88</v>
      </c>
      <c r="N27" s="20">
        <f t="shared" si="1"/>
        <v>17.303719008264462</v>
      </c>
      <c r="O27" s="22">
        <v>13.4</v>
      </c>
      <c r="P27" s="22">
        <v>13.5</v>
      </c>
      <c r="Q27" s="22">
        <v>13.8</v>
      </c>
      <c r="R27" s="23" t="s">
        <v>23</v>
      </c>
      <c r="S27" s="22">
        <v>91</v>
      </c>
      <c r="T27" s="20">
        <f t="shared" si="4"/>
        <v>16.664654027291391</v>
      </c>
      <c r="U27" s="22">
        <v>14</v>
      </c>
      <c r="V27" s="22">
        <v>14.2</v>
      </c>
      <c r="W27" s="3"/>
      <c r="X27" s="3"/>
      <c r="Y27" s="3"/>
      <c r="Z27" s="3"/>
      <c r="AA27" s="3"/>
      <c r="AB27" s="3"/>
      <c r="AC27" s="3"/>
      <c r="AD27" s="3"/>
      <c r="AE27" s="3"/>
    </row>
    <row r="28" spans="1:31" ht="17.25" customHeight="1">
      <c r="A28" s="32">
        <v>22</v>
      </c>
      <c r="B28" s="32" t="s">
        <v>140</v>
      </c>
      <c r="C28" s="33" t="s">
        <v>141</v>
      </c>
      <c r="D28" s="34"/>
      <c r="E28" s="98">
        <v>11.6</v>
      </c>
      <c r="F28" s="35" t="s">
        <v>23</v>
      </c>
      <c r="G28" s="99">
        <v>81</v>
      </c>
      <c r="H28" s="37">
        <f t="shared" si="3"/>
        <v>17.68023167200122</v>
      </c>
      <c r="I28" s="39">
        <v>11.8</v>
      </c>
      <c r="J28" s="100">
        <v>11.8</v>
      </c>
      <c r="K28" s="42">
        <v>11.8</v>
      </c>
      <c r="L28" s="41" t="s">
        <v>23</v>
      </c>
      <c r="M28" s="42">
        <v>84</v>
      </c>
      <c r="N28" s="37">
        <f t="shared" si="1"/>
        <v>16.723356009070294</v>
      </c>
      <c r="O28" s="42">
        <v>11.8</v>
      </c>
      <c r="P28" s="42">
        <v>11.9</v>
      </c>
      <c r="Q28" s="43" t="s">
        <v>38</v>
      </c>
      <c r="R28" s="101"/>
      <c r="S28" s="43"/>
      <c r="T28" s="102"/>
      <c r="U28" s="39"/>
      <c r="V28" s="39"/>
      <c r="W28" s="44"/>
      <c r="X28" s="44"/>
      <c r="Y28" s="44"/>
      <c r="Z28" s="44"/>
      <c r="AA28" s="44"/>
      <c r="AB28" s="44"/>
      <c r="AC28" s="44"/>
      <c r="AD28" s="44"/>
      <c r="AE28" s="44"/>
    </row>
    <row r="29" spans="1:31" ht="17.25" customHeight="1">
      <c r="A29" s="17">
        <v>23</v>
      </c>
      <c r="B29" s="17" t="s">
        <v>142</v>
      </c>
      <c r="C29" s="18"/>
      <c r="D29" s="18" t="s">
        <v>143</v>
      </c>
      <c r="E29" s="70">
        <v>8.4</v>
      </c>
      <c r="F29" s="13" t="s">
        <v>144</v>
      </c>
      <c r="G29" s="97">
        <v>73</v>
      </c>
      <c r="H29" s="20">
        <f t="shared" si="3"/>
        <v>15.762807280915744</v>
      </c>
      <c r="I29" s="22" t="s">
        <v>145</v>
      </c>
      <c r="J29" s="103" t="s">
        <v>146</v>
      </c>
      <c r="K29" s="22">
        <v>9</v>
      </c>
      <c r="L29" s="48" t="s">
        <v>40</v>
      </c>
      <c r="M29" s="22">
        <v>75</v>
      </c>
      <c r="N29" s="20">
        <f t="shared" si="1"/>
        <v>16</v>
      </c>
      <c r="O29" s="51" t="s">
        <v>147</v>
      </c>
      <c r="P29" s="51" t="s">
        <v>148</v>
      </c>
      <c r="Q29" s="22">
        <v>9.5</v>
      </c>
      <c r="R29" s="48" t="s">
        <v>23</v>
      </c>
      <c r="S29" s="22">
        <v>79</v>
      </c>
      <c r="T29" s="20">
        <f t="shared" ref="T29:T36" si="5">Q29/(S29*S29)*10000</f>
        <v>15.221919564172408</v>
      </c>
      <c r="U29" s="22">
        <v>10</v>
      </c>
      <c r="V29" s="22">
        <v>10.5</v>
      </c>
      <c r="W29" s="3"/>
      <c r="X29" s="3"/>
      <c r="Y29" s="3"/>
      <c r="Z29" s="3"/>
      <c r="AA29" s="3"/>
      <c r="AB29" s="3"/>
      <c r="AC29" s="3"/>
      <c r="AD29" s="3"/>
      <c r="AE29" s="3"/>
    </row>
    <row r="30" spans="1:31" ht="17.25" customHeight="1">
      <c r="A30" s="17">
        <v>24</v>
      </c>
      <c r="B30" s="45" t="s">
        <v>149</v>
      </c>
      <c r="C30" s="47"/>
      <c r="D30" s="18" t="s">
        <v>150</v>
      </c>
      <c r="E30" s="70">
        <v>9.5</v>
      </c>
      <c r="F30" s="14" t="s">
        <v>23</v>
      </c>
      <c r="G30" s="97">
        <v>80</v>
      </c>
      <c r="H30" s="20">
        <f t="shared" si="3"/>
        <v>14.84375</v>
      </c>
      <c r="I30" s="21">
        <v>9.6</v>
      </c>
      <c r="J30" s="72">
        <v>10</v>
      </c>
      <c r="K30" s="22">
        <v>10.3</v>
      </c>
      <c r="L30" s="23" t="s">
        <v>23</v>
      </c>
      <c r="M30" s="22">
        <v>81</v>
      </c>
      <c r="N30" s="20">
        <f t="shared" si="1"/>
        <v>15.698826398414877</v>
      </c>
      <c r="O30" s="22">
        <v>10.3</v>
      </c>
      <c r="P30" s="22">
        <v>10.5</v>
      </c>
      <c r="Q30" s="22">
        <v>10.7</v>
      </c>
      <c r="R30" s="23" t="s">
        <v>23</v>
      </c>
      <c r="S30" s="22">
        <v>85</v>
      </c>
      <c r="T30" s="20">
        <f t="shared" si="5"/>
        <v>14.809688581314878</v>
      </c>
      <c r="U30" s="22">
        <v>10.8</v>
      </c>
      <c r="V30" s="22">
        <v>10.9</v>
      </c>
      <c r="W30" s="3"/>
      <c r="X30" s="3"/>
      <c r="Y30" s="3"/>
      <c r="Z30" s="3"/>
      <c r="AA30" s="3"/>
      <c r="AB30" s="3"/>
      <c r="AC30" s="3"/>
      <c r="AD30" s="3"/>
      <c r="AE30" s="3"/>
    </row>
    <row r="31" spans="1:31" ht="17.25" customHeight="1">
      <c r="A31" s="17">
        <v>25</v>
      </c>
      <c r="B31" s="26" t="s">
        <v>151</v>
      </c>
      <c r="C31" s="27" t="s">
        <v>152</v>
      </c>
      <c r="D31" s="19"/>
      <c r="E31" s="70">
        <v>11.2</v>
      </c>
      <c r="F31" s="14" t="s">
        <v>23</v>
      </c>
      <c r="G31" s="97">
        <v>80</v>
      </c>
      <c r="H31" s="20">
        <f t="shared" si="3"/>
        <v>17.499999999999996</v>
      </c>
      <c r="I31" s="21">
        <v>11.3</v>
      </c>
      <c r="J31" s="72">
        <v>11.3</v>
      </c>
      <c r="K31" s="22">
        <v>11.6</v>
      </c>
      <c r="L31" s="23" t="s">
        <v>23</v>
      </c>
      <c r="M31" s="22">
        <v>81</v>
      </c>
      <c r="N31" s="20">
        <f t="shared" si="1"/>
        <v>17.68023167200122</v>
      </c>
      <c r="O31" s="22">
        <v>11.6</v>
      </c>
      <c r="P31" s="22">
        <v>11.8</v>
      </c>
      <c r="Q31" s="22">
        <v>12.2</v>
      </c>
      <c r="R31" s="23" t="s">
        <v>23</v>
      </c>
      <c r="S31" s="22">
        <v>85</v>
      </c>
      <c r="T31" s="20">
        <f t="shared" si="5"/>
        <v>16.885813148788927</v>
      </c>
      <c r="U31" s="22">
        <v>12.4</v>
      </c>
      <c r="V31" s="22">
        <v>12.5</v>
      </c>
      <c r="W31" s="3"/>
      <c r="X31" s="3"/>
      <c r="Y31" s="3"/>
      <c r="Z31" s="3"/>
      <c r="AA31" s="3"/>
      <c r="AB31" s="3"/>
      <c r="AC31" s="3"/>
      <c r="AD31" s="3"/>
      <c r="AE31" s="3"/>
    </row>
    <row r="32" spans="1:31" ht="17.25" customHeight="1">
      <c r="A32" s="17">
        <v>26</v>
      </c>
      <c r="B32" s="104" t="s">
        <v>153</v>
      </c>
      <c r="C32" s="105"/>
      <c r="D32" s="106" t="s">
        <v>154</v>
      </c>
      <c r="E32" s="70"/>
      <c r="F32" s="13"/>
      <c r="G32" s="107">
        <v>80</v>
      </c>
      <c r="H32" s="20">
        <f>J32/(G32*G32)*10000</f>
        <v>16.5625</v>
      </c>
      <c r="I32" s="21"/>
      <c r="J32" s="72">
        <v>10.6</v>
      </c>
      <c r="K32" s="22">
        <v>10.6</v>
      </c>
      <c r="L32" s="23" t="s">
        <v>23</v>
      </c>
      <c r="M32" s="22">
        <v>81</v>
      </c>
      <c r="N32" s="20">
        <f t="shared" si="1"/>
        <v>16.156073769242493</v>
      </c>
      <c r="O32" s="22">
        <v>10.6</v>
      </c>
      <c r="P32" s="22">
        <v>10.7</v>
      </c>
      <c r="Q32" s="22">
        <v>11.1</v>
      </c>
      <c r="R32" s="23" t="s">
        <v>23</v>
      </c>
      <c r="S32" s="22">
        <v>84</v>
      </c>
      <c r="T32" s="20">
        <f t="shared" si="5"/>
        <v>15.731292517006802</v>
      </c>
      <c r="U32" s="22">
        <v>11.3</v>
      </c>
      <c r="V32" s="22">
        <v>11.5</v>
      </c>
      <c r="W32" s="3"/>
      <c r="X32" s="3"/>
      <c r="Y32" s="3"/>
      <c r="Z32" s="3"/>
      <c r="AA32" s="3"/>
      <c r="AB32" s="3"/>
      <c r="AC32" s="3"/>
      <c r="AD32" s="3"/>
      <c r="AE32" s="3"/>
    </row>
    <row r="33" spans="1:31" ht="17.25" customHeight="1">
      <c r="A33" s="17">
        <v>27</v>
      </c>
      <c r="B33" s="108" t="s">
        <v>155</v>
      </c>
      <c r="C33" s="109">
        <v>44628</v>
      </c>
      <c r="D33" s="77"/>
      <c r="E33" s="70"/>
      <c r="F33" s="13"/>
      <c r="G33" s="97"/>
      <c r="H33" s="97"/>
      <c r="I33" s="21"/>
      <c r="J33" s="72"/>
      <c r="K33" s="22">
        <v>10.5</v>
      </c>
      <c r="L33" s="23" t="s">
        <v>23</v>
      </c>
      <c r="M33" s="22">
        <v>80</v>
      </c>
      <c r="N33" s="20">
        <f t="shared" si="1"/>
        <v>16.40625</v>
      </c>
      <c r="O33" s="22">
        <v>10.5</v>
      </c>
      <c r="P33" s="22">
        <v>10.6</v>
      </c>
      <c r="Q33" s="22">
        <v>11</v>
      </c>
      <c r="R33" s="23" t="s">
        <v>23</v>
      </c>
      <c r="S33" s="22">
        <v>82</v>
      </c>
      <c r="T33" s="20">
        <f t="shared" si="5"/>
        <v>16.359309934562759</v>
      </c>
      <c r="U33" s="22">
        <v>11.2</v>
      </c>
      <c r="V33" s="22">
        <v>11.4</v>
      </c>
      <c r="W33" s="3"/>
      <c r="X33" s="3"/>
      <c r="Y33" s="3"/>
      <c r="Z33" s="3"/>
      <c r="AA33" s="3"/>
      <c r="AB33" s="3"/>
      <c r="AC33" s="3"/>
      <c r="AD33" s="3"/>
      <c r="AE33" s="3"/>
    </row>
    <row r="34" spans="1:31" ht="17.25" customHeight="1">
      <c r="A34" s="17">
        <v>28</v>
      </c>
      <c r="B34" s="108" t="s">
        <v>156</v>
      </c>
      <c r="C34" s="21"/>
      <c r="D34" s="110" t="s">
        <v>157</v>
      </c>
      <c r="E34" s="70"/>
      <c r="F34" s="13"/>
      <c r="G34" s="97"/>
      <c r="H34" s="97"/>
      <c r="I34" s="21"/>
      <c r="J34" s="72"/>
      <c r="K34" s="21"/>
      <c r="L34" s="14"/>
      <c r="M34" s="21"/>
      <c r="N34" s="20"/>
      <c r="O34" s="21"/>
      <c r="P34" s="21"/>
      <c r="Q34" s="22">
        <v>10.7</v>
      </c>
      <c r="R34" s="23" t="s">
        <v>23</v>
      </c>
      <c r="S34" s="22">
        <v>86</v>
      </c>
      <c r="T34" s="20">
        <f t="shared" si="5"/>
        <v>14.467279610600324</v>
      </c>
      <c r="U34" s="22">
        <v>11</v>
      </c>
      <c r="V34" s="22">
        <v>11.5</v>
      </c>
      <c r="W34" s="3"/>
      <c r="X34" s="3"/>
      <c r="Y34" s="3"/>
      <c r="Z34" s="3"/>
      <c r="AA34" s="3"/>
      <c r="AB34" s="3"/>
      <c r="AC34" s="3"/>
      <c r="AD34" s="3"/>
      <c r="AE34" s="3"/>
    </row>
    <row r="35" spans="1:31" ht="17.25" customHeight="1">
      <c r="A35" s="17">
        <v>29</v>
      </c>
      <c r="B35" s="108" t="s">
        <v>158</v>
      </c>
      <c r="C35" s="21"/>
      <c r="D35" s="110" t="s">
        <v>159</v>
      </c>
      <c r="E35" s="70"/>
      <c r="F35" s="13"/>
      <c r="G35" s="97"/>
      <c r="H35" s="97"/>
      <c r="I35" s="21"/>
      <c r="J35" s="72"/>
      <c r="K35" s="21"/>
      <c r="L35" s="14"/>
      <c r="M35" s="21"/>
      <c r="N35" s="20"/>
      <c r="O35" s="21"/>
      <c r="P35" s="21"/>
      <c r="Q35" s="22">
        <v>10.6</v>
      </c>
      <c r="R35" s="23" t="s">
        <v>23</v>
      </c>
      <c r="S35" s="22">
        <v>79</v>
      </c>
      <c r="T35" s="20">
        <f t="shared" si="5"/>
        <v>16.984457618971319</v>
      </c>
      <c r="U35" s="22">
        <v>10.8</v>
      </c>
      <c r="V35" s="22">
        <v>11</v>
      </c>
      <c r="W35" s="3"/>
      <c r="X35" s="3"/>
      <c r="Y35" s="3"/>
      <c r="Z35" s="3"/>
      <c r="AA35" s="3"/>
      <c r="AB35" s="3"/>
      <c r="AC35" s="3"/>
      <c r="AD35" s="3"/>
      <c r="AE35" s="3"/>
    </row>
    <row r="36" spans="1:31" ht="17.25" customHeight="1">
      <c r="A36" s="17">
        <v>30</v>
      </c>
      <c r="B36" s="111" t="s">
        <v>160</v>
      </c>
      <c r="C36" s="112" t="s">
        <v>161</v>
      </c>
      <c r="D36" s="113"/>
      <c r="E36" s="70"/>
      <c r="F36" s="14"/>
      <c r="G36" s="97"/>
      <c r="H36" s="97"/>
      <c r="I36" s="21"/>
      <c r="J36" s="72"/>
      <c r="K36" s="21"/>
      <c r="L36" s="14"/>
      <c r="M36" s="21"/>
      <c r="N36" s="20"/>
      <c r="O36" s="21"/>
      <c r="P36" s="21"/>
      <c r="Q36" s="22">
        <v>11.6</v>
      </c>
      <c r="R36" s="23" t="s">
        <v>23</v>
      </c>
      <c r="S36" s="22">
        <v>87</v>
      </c>
      <c r="T36" s="20">
        <f t="shared" si="5"/>
        <v>15.325670498084291</v>
      </c>
      <c r="U36" s="22">
        <v>11.8</v>
      </c>
      <c r="V36" s="22">
        <v>11.9</v>
      </c>
      <c r="W36" s="3"/>
      <c r="X36" s="3"/>
      <c r="Y36" s="3"/>
      <c r="Z36" s="3"/>
      <c r="AA36" s="3"/>
      <c r="AB36" s="3"/>
      <c r="AC36" s="3"/>
      <c r="AD36" s="3"/>
      <c r="AE36" s="3"/>
    </row>
    <row r="37" spans="1:31" ht="17.25" customHeight="1">
      <c r="A37" s="17"/>
      <c r="B37" s="114"/>
      <c r="C37" s="105"/>
      <c r="D37" s="113"/>
      <c r="E37" s="70"/>
      <c r="F37" s="14"/>
      <c r="G37" s="97"/>
      <c r="H37" s="97"/>
      <c r="I37" s="21"/>
      <c r="J37" s="72"/>
      <c r="K37" s="21"/>
      <c r="L37" s="14"/>
      <c r="M37" s="21"/>
      <c r="N37" s="20"/>
      <c r="O37" s="21"/>
      <c r="P37" s="21"/>
      <c r="Q37" s="21"/>
      <c r="R37" s="14"/>
      <c r="S37" s="21"/>
      <c r="T37" s="20"/>
      <c r="U37" s="21"/>
      <c r="V37" s="21"/>
      <c r="W37" s="3"/>
      <c r="X37" s="3"/>
      <c r="Y37" s="3"/>
      <c r="Z37" s="3"/>
      <c r="AA37" s="3"/>
      <c r="AB37" s="3"/>
      <c r="AC37" s="3"/>
      <c r="AD37" s="3"/>
      <c r="AE37" s="3"/>
    </row>
    <row r="38" spans="1:31" ht="17.25" customHeight="1">
      <c r="A38" s="17"/>
      <c r="B38" s="114"/>
      <c r="C38" s="105"/>
      <c r="D38" s="113"/>
      <c r="E38" s="70"/>
      <c r="F38" s="14"/>
      <c r="G38" s="97"/>
      <c r="H38" s="97"/>
      <c r="I38" s="21"/>
      <c r="J38" s="72"/>
      <c r="K38" s="21"/>
      <c r="L38" s="14"/>
      <c r="M38" s="21"/>
      <c r="N38" s="21"/>
      <c r="O38" s="21"/>
      <c r="P38" s="21"/>
      <c r="Q38" s="21"/>
      <c r="R38" s="14"/>
      <c r="S38" s="21"/>
      <c r="T38" s="21"/>
      <c r="U38" s="21"/>
      <c r="V38" s="21"/>
      <c r="W38" s="3"/>
      <c r="X38" s="3"/>
      <c r="Y38" s="3"/>
      <c r="Z38" s="3"/>
      <c r="AA38" s="3"/>
      <c r="AB38" s="3"/>
      <c r="AC38" s="3"/>
      <c r="AD38" s="3"/>
      <c r="AE38" s="3"/>
    </row>
    <row r="39" spans="1:31" ht="17.25" customHeight="1">
      <c r="A39" s="17"/>
      <c r="B39" s="114"/>
      <c r="C39" s="105"/>
      <c r="D39" s="113"/>
      <c r="E39" s="70"/>
      <c r="F39" s="14"/>
      <c r="G39" s="97"/>
      <c r="H39" s="97"/>
      <c r="I39" s="21"/>
      <c r="J39" s="72"/>
      <c r="K39" s="21"/>
      <c r="L39" s="14"/>
      <c r="M39" s="21"/>
      <c r="N39" s="21"/>
      <c r="O39" s="21"/>
      <c r="P39" s="21"/>
      <c r="Q39" s="21"/>
      <c r="R39" s="14"/>
      <c r="S39" s="21"/>
      <c r="T39" s="21"/>
      <c r="U39" s="21"/>
      <c r="V39" s="21"/>
      <c r="W39" s="3"/>
      <c r="X39" s="3"/>
      <c r="Y39" s="3"/>
      <c r="Z39" s="3"/>
      <c r="AA39" s="3"/>
      <c r="AB39" s="3"/>
      <c r="AC39" s="3"/>
      <c r="AD39" s="3"/>
      <c r="AE39" s="3"/>
    </row>
    <row r="40" spans="1:31" ht="17.25" customHeight="1">
      <c r="A40" s="17"/>
      <c r="B40" s="114"/>
      <c r="C40" s="105"/>
      <c r="D40" s="113"/>
      <c r="E40" s="70"/>
      <c r="F40" s="14"/>
      <c r="G40" s="97"/>
      <c r="H40" s="97"/>
      <c r="I40" s="21"/>
      <c r="J40" s="72"/>
      <c r="K40" s="21"/>
      <c r="L40" s="14"/>
      <c r="M40" s="21"/>
      <c r="N40" s="21"/>
      <c r="O40" s="21"/>
      <c r="P40" s="21"/>
      <c r="Q40" s="21"/>
      <c r="R40" s="14"/>
      <c r="S40" s="21"/>
      <c r="T40" s="21"/>
      <c r="U40" s="21"/>
      <c r="V40" s="21"/>
      <c r="W40" s="3"/>
      <c r="X40" s="3"/>
      <c r="Y40" s="3"/>
      <c r="Z40" s="3"/>
      <c r="AA40" s="3"/>
      <c r="AB40" s="3"/>
      <c r="AC40" s="3"/>
      <c r="AD40" s="3"/>
      <c r="AE40" s="3"/>
    </row>
    <row r="41" spans="1:31" ht="17.25" customHeight="1">
      <c r="A41" s="17"/>
      <c r="B41" s="114"/>
      <c r="C41" s="105"/>
      <c r="D41" s="113"/>
      <c r="E41" s="70"/>
      <c r="F41" s="14"/>
      <c r="G41" s="97"/>
      <c r="H41" s="97"/>
      <c r="I41" s="21"/>
      <c r="J41" s="72"/>
      <c r="K41" s="21"/>
      <c r="L41" s="14"/>
      <c r="M41" s="21"/>
      <c r="N41" s="21"/>
      <c r="O41" s="21"/>
      <c r="P41" s="21"/>
      <c r="Q41" s="21"/>
      <c r="R41" s="14"/>
      <c r="S41" s="21"/>
      <c r="T41" s="21"/>
      <c r="U41" s="21"/>
      <c r="V41" s="21"/>
      <c r="W41" s="3"/>
      <c r="X41" s="3"/>
      <c r="Y41" s="3"/>
      <c r="Z41" s="3"/>
      <c r="AA41" s="3"/>
      <c r="AB41" s="3"/>
      <c r="AC41" s="3"/>
      <c r="AD41" s="3"/>
      <c r="AE41" s="3"/>
    </row>
    <row r="42" spans="1:31" ht="17.25" customHeight="1">
      <c r="A42" s="17"/>
      <c r="B42" s="114"/>
      <c r="C42" s="105"/>
      <c r="D42" s="113"/>
      <c r="E42" s="70"/>
      <c r="F42" s="14"/>
      <c r="G42" s="97"/>
      <c r="H42" s="97"/>
      <c r="I42" s="21"/>
      <c r="J42" s="72"/>
      <c r="K42" s="21"/>
      <c r="L42" s="14"/>
      <c r="M42" s="21"/>
      <c r="N42" s="21"/>
      <c r="O42" s="21"/>
      <c r="P42" s="21"/>
      <c r="Q42" s="21"/>
      <c r="R42" s="14"/>
      <c r="S42" s="21"/>
      <c r="T42" s="21"/>
      <c r="U42" s="21"/>
      <c r="V42" s="21"/>
      <c r="W42" s="3"/>
      <c r="X42" s="3"/>
      <c r="Y42" s="3"/>
      <c r="Z42" s="3"/>
      <c r="AA42" s="3"/>
      <c r="AB42" s="3"/>
      <c r="AC42" s="3"/>
      <c r="AD42" s="3"/>
      <c r="AE42" s="3"/>
    </row>
    <row r="43" spans="1:31" ht="17.25" customHeight="1">
      <c r="A43" s="17"/>
      <c r="B43" s="114"/>
      <c r="C43" s="105"/>
      <c r="D43" s="113"/>
      <c r="E43" s="70"/>
      <c r="F43" s="14"/>
      <c r="G43" s="97"/>
      <c r="H43" s="97"/>
      <c r="I43" s="21"/>
      <c r="J43" s="72"/>
      <c r="K43" s="21"/>
      <c r="L43" s="14"/>
      <c r="M43" s="21"/>
      <c r="N43" s="21"/>
      <c r="O43" s="21"/>
      <c r="P43" s="21"/>
      <c r="Q43" s="21"/>
      <c r="R43" s="14"/>
      <c r="S43" s="21"/>
      <c r="T43" s="21"/>
      <c r="U43" s="21"/>
      <c r="V43" s="21"/>
      <c r="W43" s="3"/>
      <c r="X43" s="3"/>
      <c r="Y43" s="3"/>
      <c r="Z43" s="3"/>
      <c r="AA43" s="3"/>
      <c r="AB43" s="3"/>
      <c r="AC43" s="3"/>
      <c r="AD43" s="3"/>
      <c r="AE43" s="3"/>
    </row>
    <row r="44" spans="1:31" ht="17.25" customHeight="1">
      <c r="A44" s="17"/>
      <c r="B44" s="114"/>
      <c r="C44" s="105"/>
      <c r="D44" s="113"/>
      <c r="E44" s="70"/>
      <c r="F44" s="14"/>
      <c r="G44" s="97"/>
      <c r="H44" s="97"/>
      <c r="I44" s="21"/>
      <c r="J44" s="72"/>
      <c r="K44" s="21"/>
      <c r="L44" s="14"/>
      <c r="M44" s="21"/>
      <c r="N44" s="21"/>
      <c r="O44" s="21"/>
      <c r="P44" s="21"/>
      <c r="Q44" s="21"/>
      <c r="R44" s="14"/>
      <c r="S44" s="21"/>
      <c r="T44" s="21"/>
      <c r="U44" s="21"/>
      <c r="V44" s="21"/>
      <c r="W44" s="3"/>
      <c r="X44" s="3"/>
      <c r="Y44" s="3"/>
      <c r="Z44" s="3"/>
      <c r="AA44" s="3"/>
      <c r="AB44" s="3"/>
      <c r="AC44" s="3"/>
      <c r="AD44" s="3"/>
      <c r="AE44" s="3"/>
    </row>
    <row r="45" spans="1:31" ht="17.25" customHeight="1">
      <c r="A45" s="17"/>
      <c r="B45" s="114"/>
      <c r="C45" s="105"/>
      <c r="D45" s="113"/>
      <c r="E45" s="70"/>
      <c r="F45" s="14"/>
      <c r="G45" s="97"/>
      <c r="H45" s="97"/>
      <c r="I45" s="21"/>
      <c r="J45" s="72"/>
      <c r="K45" s="21"/>
      <c r="L45" s="14"/>
      <c r="M45" s="21"/>
      <c r="N45" s="21"/>
      <c r="O45" s="21"/>
      <c r="P45" s="21"/>
      <c r="Q45" s="21"/>
      <c r="R45" s="14"/>
      <c r="S45" s="21"/>
      <c r="T45" s="21"/>
      <c r="U45" s="21"/>
      <c r="V45" s="21"/>
      <c r="W45" s="3"/>
      <c r="X45" s="3"/>
      <c r="Y45" s="3"/>
      <c r="Z45" s="3"/>
      <c r="AA45" s="3"/>
      <c r="AB45" s="3"/>
      <c r="AC45" s="3"/>
      <c r="AD45" s="3"/>
      <c r="AE45" s="3"/>
    </row>
    <row r="46" spans="1:31" ht="17.25" customHeight="1">
      <c r="A46" s="17"/>
      <c r="B46" s="114"/>
      <c r="C46" s="105"/>
      <c r="D46" s="113"/>
      <c r="E46" s="70"/>
      <c r="F46" s="14"/>
      <c r="G46" s="97"/>
      <c r="H46" s="97"/>
      <c r="I46" s="21"/>
      <c r="J46" s="72"/>
      <c r="K46" s="21"/>
      <c r="L46" s="14"/>
      <c r="M46" s="21"/>
      <c r="N46" s="21"/>
      <c r="O46" s="21"/>
      <c r="P46" s="21"/>
      <c r="Q46" s="21"/>
      <c r="R46" s="14"/>
      <c r="S46" s="21"/>
      <c r="T46" s="21"/>
      <c r="U46" s="21"/>
      <c r="V46" s="21"/>
      <c r="W46" s="3"/>
      <c r="X46" s="3"/>
      <c r="Y46" s="3"/>
      <c r="Z46" s="3"/>
      <c r="AA46" s="3"/>
      <c r="AB46" s="3"/>
      <c r="AC46" s="3"/>
      <c r="AD46" s="3"/>
      <c r="AE46" s="3"/>
    </row>
    <row r="47" spans="1:31" ht="17.25" customHeight="1">
      <c r="A47" s="17"/>
      <c r="B47" s="114"/>
      <c r="C47" s="105"/>
      <c r="D47" s="113"/>
      <c r="E47" s="70"/>
      <c r="F47" s="14"/>
      <c r="G47" s="97"/>
      <c r="H47" s="97"/>
      <c r="I47" s="21"/>
      <c r="J47" s="72"/>
      <c r="K47" s="21"/>
      <c r="L47" s="14"/>
      <c r="M47" s="21"/>
      <c r="N47" s="21"/>
      <c r="O47" s="21"/>
      <c r="P47" s="21"/>
      <c r="Q47" s="21"/>
      <c r="R47" s="14"/>
      <c r="S47" s="21"/>
      <c r="T47" s="21"/>
      <c r="U47" s="21"/>
      <c r="V47" s="21"/>
      <c r="W47" s="3"/>
      <c r="X47" s="3"/>
      <c r="Y47" s="3"/>
      <c r="Z47" s="3"/>
      <c r="AA47" s="3"/>
      <c r="AB47" s="3"/>
      <c r="AC47" s="3"/>
      <c r="AD47" s="3"/>
      <c r="AE47" s="3"/>
    </row>
    <row r="48" spans="1:31" ht="17.25" customHeight="1">
      <c r="A48" s="17"/>
      <c r="B48" s="114"/>
      <c r="C48" s="63">
        <f t="shared" ref="C48:D48" si="6">COUNTA(C7:C36)</f>
        <v>14</v>
      </c>
      <c r="D48" s="63">
        <f t="shared" si="6"/>
        <v>16</v>
      </c>
      <c r="E48" s="70"/>
      <c r="F48" s="14"/>
      <c r="G48" s="97"/>
      <c r="H48" s="97"/>
      <c r="I48" s="21"/>
      <c r="J48" s="72"/>
      <c r="K48" s="21"/>
      <c r="L48" s="14"/>
      <c r="M48" s="21"/>
      <c r="N48" s="21"/>
      <c r="O48" s="21"/>
      <c r="P48" s="21"/>
      <c r="Q48" s="21"/>
      <c r="R48" s="14"/>
      <c r="S48" s="21"/>
      <c r="T48" s="21"/>
      <c r="U48" s="21"/>
      <c r="V48" s="21"/>
      <c r="W48" s="3"/>
      <c r="X48" s="3"/>
      <c r="Y48" s="3"/>
      <c r="Z48" s="3"/>
      <c r="AA48" s="3"/>
      <c r="AB48" s="3"/>
      <c r="AC48" s="3"/>
      <c r="AD48" s="3"/>
      <c r="AE48" s="3"/>
    </row>
    <row r="49" spans="1:31" ht="17.25" customHeight="1">
      <c r="A49" s="3"/>
      <c r="B49" s="3" t="s">
        <v>162</v>
      </c>
      <c r="C49" s="115"/>
      <c r="D49" s="116"/>
      <c r="E49" s="461" t="s">
        <v>77</v>
      </c>
      <c r="F49" s="450"/>
      <c r="G49" s="450"/>
      <c r="H49" s="450"/>
      <c r="I49" s="450"/>
      <c r="J49" s="451"/>
      <c r="K49" s="461" t="s">
        <v>78</v>
      </c>
      <c r="L49" s="450"/>
      <c r="M49" s="450"/>
      <c r="N49" s="450"/>
      <c r="O49" s="450"/>
      <c r="P49" s="451"/>
      <c r="Q49" s="461" t="s">
        <v>79</v>
      </c>
      <c r="R49" s="450"/>
      <c r="S49" s="450"/>
      <c r="T49" s="450"/>
      <c r="U49" s="450"/>
      <c r="V49" s="451"/>
      <c r="W49" s="3"/>
      <c r="X49" s="3"/>
      <c r="Y49" s="3"/>
      <c r="Z49" s="3"/>
      <c r="AA49" s="3"/>
      <c r="AB49" s="3"/>
      <c r="AC49" s="3"/>
      <c r="AD49" s="3"/>
      <c r="AE49" s="3"/>
    </row>
    <row r="50" spans="1:31" ht="17.25" customHeight="1">
      <c r="A50" s="3"/>
      <c r="B50" s="3"/>
      <c r="C50" s="5"/>
      <c r="D50" s="5"/>
      <c r="E50" s="458" t="s">
        <v>82</v>
      </c>
      <c r="F50" s="446"/>
      <c r="G50" s="446"/>
      <c r="H50" s="446"/>
      <c r="I50" s="64">
        <f>I51+I52+I53+I54</f>
        <v>24</v>
      </c>
      <c r="J50" s="117"/>
      <c r="K50" s="458" t="s">
        <v>82</v>
      </c>
      <c r="L50" s="446"/>
      <c r="M50" s="446"/>
      <c r="N50" s="446"/>
      <c r="O50" s="64">
        <f>O51+O52+O53+O54</f>
        <v>27</v>
      </c>
      <c r="P50" s="3"/>
      <c r="Q50" s="458" t="s">
        <v>82</v>
      </c>
      <c r="R50" s="446"/>
      <c r="S50" s="446"/>
      <c r="T50" s="446"/>
      <c r="U50" s="64">
        <f>U51+U52+U53+U54</f>
        <v>28</v>
      </c>
      <c r="V50" s="65"/>
      <c r="W50" s="3"/>
      <c r="X50" s="3"/>
      <c r="Y50" s="3"/>
      <c r="Z50" s="3"/>
      <c r="AA50" s="3"/>
      <c r="AB50" s="3"/>
      <c r="AC50" s="3"/>
      <c r="AD50" s="3"/>
      <c r="AE50" s="3"/>
    </row>
    <row r="51" spans="1:31" ht="17.25" customHeight="1">
      <c r="A51" s="2"/>
      <c r="B51" s="3" t="s">
        <v>163</v>
      </c>
      <c r="C51" s="3"/>
      <c r="D51" s="3"/>
      <c r="E51" s="458" t="s">
        <v>85</v>
      </c>
      <c r="F51" s="446"/>
      <c r="G51" s="446"/>
      <c r="H51" s="446"/>
      <c r="I51" s="3">
        <f>SUM(COUNTIF(F7:F50,"A"),COUNTIF(F7:F50,"A."))</f>
        <v>23</v>
      </c>
      <c r="J51" s="117"/>
      <c r="K51" s="458" t="s">
        <v>85</v>
      </c>
      <c r="L51" s="446"/>
      <c r="M51" s="446"/>
      <c r="N51" s="446"/>
      <c r="O51" s="3">
        <f>SUM(COUNTIF(L7:L50,"A"),COUNTIF(L7:L50,"A."))</f>
        <v>27</v>
      </c>
      <c r="P51" s="3"/>
      <c r="Q51" s="458" t="s">
        <v>85</v>
      </c>
      <c r="R51" s="446"/>
      <c r="S51" s="446"/>
      <c r="T51" s="446"/>
      <c r="U51" s="3">
        <f>SUM(COUNTIF(R7:R50,"A"),COUNTIF(R7:R50,"A."))</f>
        <v>28</v>
      </c>
      <c r="V51" s="65"/>
      <c r="W51" s="3"/>
      <c r="X51" s="3"/>
      <c r="Y51" s="3"/>
      <c r="Z51" s="3"/>
      <c r="AA51" s="3"/>
      <c r="AB51" s="3"/>
      <c r="AC51" s="3"/>
      <c r="AD51" s="3"/>
      <c r="AE51" s="3"/>
    </row>
    <row r="52" spans="1:31" ht="17.25" customHeight="1">
      <c r="A52" s="2"/>
      <c r="B52" s="3" t="s">
        <v>164</v>
      </c>
      <c r="C52" s="3"/>
      <c r="D52" s="3"/>
      <c r="E52" s="458" t="s">
        <v>88</v>
      </c>
      <c r="F52" s="446"/>
      <c r="G52" s="446"/>
      <c r="H52" s="446"/>
      <c r="I52" s="3">
        <f>SUM(COUNTIF(F7:F50,"B"),COUNTIF(F7:F50,"B."))</f>
        <v>1</v>
      </c>
      <c r="J52" s="117"/>
      <c r="K52" s="458" t="s">
        <v>88</v>
      </c>
      <c r="L52" s="446"/>
      <c r="M52" s="446"/>
      <c r="N52" s="446"/>
      <c r="O52" s="3">
        <f>SUM(COUNTIF(L7:L50,"B"),COUNTIF(L7:L50,"B."))</f>
        <v>0</v>
      </c>
      <c r="P52" s="3"/>
      <c r="Q52" s="458" t="s">
        <v>88</v>
      </c>
      <c r="R52" s="446"/>
      <c r="S52" s="446"/>
      <c r="T52" s="446"/>
      <c r="U52" s="3">
        <f>SUM(COUNTIF(R7:R50,"B"),COUNTIF(R7:R50,"B."))</f>
        <v>0</v>
      </c>
      <c r="V52" s="65"/>
      <c r="W52" s="3"/>
      <c r="X52" s="3"/>
      <c r="Y52" s="3"/>
      <c r="Z52" s="3"/>
      <c r="AA52" s="3"/>
      <c r="AB52" s="3"/>
      <c r="AC52" s="3"/>
      <c r="AD52" s="3"/>
      <c r="AE52" s="3"/>
    </row>
    <row r="53" spans="1:31" ht="17.25" customHeight="1">
      <c r="A53" s="3"/>
      <c r="B53" s="3" t="s">
        <v>165</v>
      </c>
      <c r="C53" s="3"/>
      <c r="D53" s="3"/>
      <c r="E53" s="458" t="s">
        <v>90</v>
      </c>
      <c r="F53" s="446"/>
      <c r="G53" s="446"/>
      <c r="H53" s="446"/>
      <c r="I53" s="3">
        <f>SUM(COUNTIF(F7:F50,"C"),COUNTIF(F7:F50,"C."))</f>
        <v>0</v>
      </c>
      <c r="J53" s="9"/>
      <c r="K53" s="458" t="s">
        <v>90</v>
      </c>
      <c r="L53" s="446"/>
      <c r="M53" s="446"/>
      <c r="N53" s="446"/>
      <c r="O53" s="3">
        <f>SUM(COUNTIF(L7:L50,"C"),COUNTIF(L7:L50,"C."))</f>
        <v>0</v>
      </c>
      <c r="P53" s="3"/>
      <c r="Q53" s="458" t="s">
        <v>90</v>
      </c>
      <c r="R53" s="446"/>
      <c r="S53" s="446"/>
      <c r="T53" s="446"/>
      <c r="U53" s="3">
        <f>SUM(COUNTIF(R7:R50,"C"),COUNTIF(R7:R50,"C."))</f>
        <v>0</v>
      </c>
      <c r="V53" s="65"/>
      <c r="W53" s="3"/>
      <c r="X53" s="3"/>
      <c r="Y53" s="3"/>
      <c r="Z53" s="3"/>
      <c r="AA53" s="3"/>
      <c r="AB53" s="3"/>
      <c r="AC53" s="3"/>
      <c r="AD53" s="3"/>
      <c r="AE53" s="3"/>
    </row>
    <row r="54" spans="1:31" ht="17.25" customHeight="1">
      <c r="A54" s="3"/>
      <c r="B54" s="3" t="s">
        <v>166</v>
      </c>
      <c r="C54" s="3"/>
      <c r="D54" s="3"/>
      <c r="E54" s="458" t="s">
        <v>92</v>
      </c>
      <c r="F54" s="446"/>
      <c r="G54" s="446"/>
      <c r="H54" s="446"/>
      <c r="I54" s="3">
        <f>COUNTIF(F7:F50,"BP")</f>
        <v>0</v>
      </c>
      <c r="J54" s="117"/>
      <c r="K54" s="458" t="s">
        <v>92</v>
      </c>
      <c r="L54" s="446"/>
      <c r="M54" s="446"/>
      <c r="N54" s="446"/>
      <c r="O54" s="3">
        <f>COUNTIF(L7:L50,"BP")</f>
        <v>0</v>
      </c>
      <c r="P54" s="3"/>
      <c r="Q54" s="458" t="s">
        <v>92</v>
      </c>
      <c r="R54" s="446"/>
      <c r="S54" s="446"/>
      <c r="T54" s="446"/>
      <c r="U54" s="3">
        <f>COUNTIF(R7:R50,"BP")</f>
        <v>0</v>
      </c>
      <c r="V54" s="65"/>
      <c r="W54" s="3"/>
      <c r="X54" s="3"/>
      <c r="Y54" s="3"/>
      <c r="Z54" s="3"/>
      <c r="AA54" s="3"/>
      <c r="AB54" s="3"/>
      <c r="AC54" s="3"/>
      <c r="AD54" s="3"/>
      <c r="AE54" s="3"/>
    </row>
    <row r="55" spans="1:31" ht="17.25" customHeight="1">
      <c r="A55" s="3"/>
      <c r="B55" s="3"/>
      <c r="C55" s="3"/>
      <c r="D55" s="5"/>
      <c r="E55" s="458" t="s">
        <v>94</v>
      </c>
      <c r="F55" s="446"/>
      <c r="G55" s="446"/>
      <c r="H55" s="446"/>
      <c r="I55" s="3">
        <f>SUM(COUNTIF(F7:F50,"A."),COUNTIF(F7:F50,"B."),COUNTIF(F7:F50,"C."))</f>
        <v>1</v>
      </c>
      <c r="J55" s="9"/>
      <c r="K55" s="458" t="s">
        <v>94</v>
      </c>
      <c r="L55" s="446"/>
      <c r="M55" s="446"/>
      <c r="N55" s="446"/>
      <c r="O55" s="3">
        <f>SUM(COUNTIF(L7:L50,"A."),COUNTIF(L7:L50,"B."),COUNTIF(L7:L50,"C."))</f>
        <v>1</v>
      </c>
      <c r="P55" s="3"/>
      <c r="Q55" s="458" t="s">
        <v>95</v>
      </c>
      <c r="R55" s="446"/>
      <c r="S55" s="446"/>
      <c r="T55" s="446"/>
      <c r="U55" s="3">
        <f>SUM(COUNTIF(R7:R50,"A."),COUNTIF(R7:R50,"B."),COUNTIF(R7:R50,"C."))</f>
        <v>0</v>
      </c>
      <c r="V55" s="65"/>
      <c r="W55" s="3"/>
      <c r="X55" s="3"/>
      <c r="Y55" s="3"/>
      <c r="Z55" s="3"/>
      <c r="AA55" s="3"/>
      <c r="AB55" s="3"/>
      <c r="AC55" s="3"/>
      <c r="AD55" s="3"/>
      <c r="AE55" s="3"/>
    </row>
    <row r="56" spans="1:31" ht="17.25" customHeight="1">
      <c r="A56" s="3"/>
      <c r="B56" s="3"/>
      <c r="C56" s="3"/>
      <c r="D56" s="5"/>
      <c r="E56" s="459" t="s">
        <v>97</v>
      </c>
      <c r="F56" s="453"/>
      <c r="G56" s="453"/>
      <c r="H56" s="453"/>
      <c r="I56" s="66">
        <f>SUM(COUNTIF(F7:F50,"B."),COUNTIF(F7:F50,"C."))</f>
        <v>1</v>
      </c>
      <c r="J56" s="10"/>
      <c r="K56" s="459" t="s">
        <v>97</v>
      </c>
      <c r="L56" s="453"/>
      <c r="M56" s="453"/>
      <c r="N56" s="453"/>
      <c r="O56" s="66">
        <f>SUM(COUNTIF(L7:L50,"B."),COUNTIF(L7:L50,"C."))</f>
        <v>0</v>
      </c>
      <c r="P56" s="66"/>
      <c r="Q56" s="459" t="s">
        <v>97</v>
      </c>
      <c r="R56" s="453"/>
      <c r="S56" s="453"/>
      <c r="T56" s="453"/>
      <c r="U56" s="66">
        <f>SUM(COUNTIF(R7:R50,"B."),COUNTIF(R7:R50,"C."))</f>
        <v>0</v>
      </c>
      <c r="V56" s="68"/>
      <c r="W56" s="3"/>
      <c r="X56" s="3"/>
      <c r="Y56" s="3"/>
      <c r="Z56" s="3"/>
      <c r="AA56" s="3"/>
      <c r="AB56" s="3"/>
      <c r="AC56" s="3"/>
      <c r="AD56" s="3"/>
      <c r="AE56" s="3"/>
    </row>
    <row r="57" spans="1:31" ht="17.25" customHeight="1">
      <c r="A57" s="3"/>
      <c r="B57" s="3"/>
      <c r="C57" s="5"/>
      <c r="D57" s="5"/>
      <c r="E57" s="3"/>
      <c r="F57" s="9"/>
      <c r="G57" s="3"/>
      <c r="H57" s="3"/>
      <c r="I57" s="3"/>
      <c r="J57" s="3"/>
      <c r="K57" s="3"/>
      <c r="L57" s="9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7.25" customHeight="1">
      <c r="A58" s="3"/>
      <c r="B58" s="3"/>
      <c r="C58" s="5"/>
      <c r="D58" s="5"/>
      <c r="E58" s="3"/>
      <c r="F58" s="9"/>
      <c r="G58" s="3"/>
      <c r="H58" s="3"/>
      <c r="I58" s="3"/>
      <c r="J58" s="3"/>
      <c r="K58" s="3"/>
      <c r="L58" s="9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7.25" customHeight="1">
      <c r="A59" s="3"/>
      <c r="B59" s="3"/>
      <c r="C59" s="5"/>
      <c r="D59" s="5"/>
      <c r="E59" s="3"/>
      <c r="F59" s="9"/>
      <c r="G59" s="3"/>
      <c r="H59" s="3"/>
      <c r="I59" s="3"/>
      <c r="J59" s="3"/>
      <c r="K59" s="3"/>
      <c r="L59" s="9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7.25" customHeight="1">
      <c r="A60" s="3"/>
      <c r="B60" s="3"/>
      <c r="C60" s="5"/>
      <c r="D60" s="5"/>
      <c r="E60" s="3"/>
      <c r="F60" s="9"/>
      <c r="G60" s="3"/>
      <c r="H60" s="3"/>
      <c r="I60" s="3"/>
      <c r="J60" s="3"/>
      <c r="K60" s="3"/>
      <c r="L60" s="9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7.25" customHeight="1">
      <c r="A61" s="3"/>
      <c r="B61" s="3"/>
      <c r="C61" s="5"/>
      <c r="D61" s="5"/>
      <c r="E61" s="3"/>
      <c r="F61" s="9"/>
      <c r="G61" s="3"/>
      <c r="H61" s="3"/>
      <c r="I61" s="3"/>
      <c r="J61" s="3"/>
      <c r="K61" s="3"/>
      <c r="L61" s="9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7.25" customHeight="1">
      <c r="A62" s="3"/>
      <c r="B62" s="3"/>
      <c r="C62" s="5"/>
      <c r="D62" s="5"/>
      <c r="E62" s="3"/>
      <c r="F62" s="9"/>
      <c r="G62" s="3"/>
      <c r="H62" s="3"/>
      <c r="I62" s="3"/>
      <c r="J62" s="3"/>
      <c r="K62" s="3"/>
      <c r="L62" s="9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7.25" customHeight="1">
      <c r="A63" s="3"/>
      <c r="B63" s="3"/>
      <c r="C63" s="5"/>
      <c r="D63" s="5"/>
      <c r="E63" s="3"/>
      <c r="F63" s="9"/>
      <c r="G63" s="3"/>
      <c r="H63" s="3"/>
      <c r="I63" s="3"/>
      <c r="J63" s="3"/>
      <c r="K63" s="3"/>
      <c r="L63" s="9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7.25" customHeight="1">
      <c r="A64" s="3"/>
      <c r="B64" s="3"/>
      <c r="C64" s="5"/>
      <c r="D64" s="5"/>
      <c r="E64" s="3"/>
      <c r="F64" s="9"/>
      <c r="G64" s="3"/>
      <c r="H64" s="3"/>
      <c r="I64" s="3"/>
      <c r="J64" s="3"/>
      <c r="K64" s="3"/>
      <c r="L64" s="9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7.25" customHeight="1">
      <c r="A65" s="3"/>
      <c r="B65" s="3"/>
      <c r="C65" s="5"/>
      <c r="D65" s="5"/>
      <c r="E65" s="3"/>
      <c r="F65" s="9"/>
      <c r="G65" s="3"/>
      <c r="H65" s="3"/>
      <c r="I65" s="3"/>
      <c r="J65" s="3"/>
      <c r="K65" s="3"/>
      <c r="L65" s="9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7.25" customHeight="1">
      <c r="A66" s="3"/>
      <c r="B66" s="3"/>
      <c r="C66" s="5"/>
      <c r="D66" s="5"/>
      <c r="E66" s="3"/>
      <c r="F66" s="9"/>
      <c r="G66" s="3"/>
      <c r="H66" s="3"/>
      <c r="I66" s="3"/>
      <c r="J66" s="3"/>
      <c r="K66" s="3"/>
      <c r="L66" s="9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7.25" customHeight="1">
      <c r="A67" s="3"/>
      <c r="B67" s="3"/>
      <c r="C67" s="5"/>
      <c r="D67" s="5"/>
      <c r="E67" s="3"/>
      <c r="F67" s="9"/>
      <c r="G67" s="3"/>
      <c r="H67" s="3"/>
      <c r="I67" s="3"/>
      <c r="J67" s="3"/>
      <c r="K67" s="3"/>
      <c r="L67" s="9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7.25" customHeight="1">
      <c r="A68" s="3"/>
      <c r="B68" s="3"/>
      <c r="C68" s="5"/>
      <c r="D68" s="5"/>
      <c r="E68" s="3"/>
      <c r="F68" s="9"/>
      <c r="G68" s="3"/>
      <c r="H68" s="3"/>
      <c r="I68" s="3"/>
      <c r="J68" s="3"/>
      <c r="K68" s="3"/>
      <c r="L68" s="9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7.25" customHeight="1">
      <c r="A69" s="3"/>
      <c r="B69" s="3"/>
      <c r="C69" s="5"/>
      <c r="D69" s="5"/>
      <c r="E69" s="3"/>
      <c r="F69" s="9"/>
      <c r="G69" s="3"/>
      <c r="H69" s="3"/>
      <c r="I69" s="3"/>
      <c r="J69" s="3"/>
      <c r="K69" s="3"/>
      <c r="L69" s="9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7.25" customHeight="1">
      <c r="A70" s="3"/>
      <c r="B70" s="3"/>
      <c r="C70" s="5"/>
      <c r="D70" s="5"/>
      <c r="E70" s="3"/>
      <c r="F70" s="9"/>
      <c r="G70" s="3"/>
      <c r="H70" s="3"/>
      <c r="I70" s="3"/>
      <c r="J70" s="3"/>
      <c r="K70" s="3"/>
      <c r="L70" s="9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7.25" customHeight="1">
      <c r="A71" s="3"/>
      <c r="B71" s="3"/>
      <c r="C71" s="5"/>
      <c r="D71" s="5"/>
      <c r="E71" s="3"/>
      <c r="F71" s="9"/>
      <c r="G71" s="3"/>
      <c r="H71" s="3"/>
      <c r="I71" s="3"/>
      <c r="J71" s="3"/>
      <c r="K71" s="3"/>
      <c r="L71" s="9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7.25" customHeight="1">
      <c r="A72" s="3"/>
      <c r="B72" s="3"/>
      <c r="C72" s="5"/>
      <c r="D72" s="5"/>
      <c r="E72" s="3"/>
      <c r="F72" s="9"/>
      <c r="G72" s="3"/>
      <c r="H72" s="3"/>
      <c r="I72" s="3"/>
      <c r="J72" s="3"/>
      <c r="K72" s="3"/>
      <c r="L72" s="9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7.25" customHeight="1">
      <c r="A73" s="3"/>
      <c r="B73" s="3"/>
      <c r="C73" s="5"/>
      <c r="D73" s="5"/>
      <c r="E73" s="3"/>
      <c r="F73" s="9"/>
      <c r="G73" s="3"/>
      <c r="H73" s="3"/>
      <c r="I73" s="3"/>
      <c r="J73" s="3"/>
      <c r="K73" s="3"/>
      <c r="L73" s="9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7.25" customHeight="1">
      <c r="A74" s="3"/>
      <c r="B74" s="3"/>
      <c r="C74" s="5"/>
      <c r="D74" s="5"/>
      <c r="E74" s="3"/>
      <c r="F74" s="9"/>
      <c r="G74" s="3"/>
      <c r="H74" s="3"/>
      <c r="I74" s="3"/>
      <c r="J74" s="3"/>
      <c r="K74" s="3"/>
      <c r="L74" s="9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7.25" customHeight="1">
      <c r="A75" s="3"/>
      <c r="B75" s="3"/>
      <c r="C75" s="5"/>
      <c r="D75" s="5"/>
      <c r="E75" s="3"/>
      <c r="F75" s="9"/>
      <c r="G75" s="3"/>
      <c r="H75" s="3"/>
      <c r="I75" s="3"/>
      <c r="J75" s="3"/>
      <c r="K75" s="3"/>
      <c r="L75" s="9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7.25" customHeight="1">
      <c r="A76" s="3"/>
      <c r="B76" s="3"/>
      <c r="C76" s="5"/>
      <c r="D76" s="5"/>
      <c r="E76" s="3"/>
      <c r="F76" s="9"/>
      <c r="G76" s="3"/>
      <c r="H76" s="3"/>
      <c r="I76" s="3"/>
      <c r="J76" s="3"/>
      <c r="K76" s="3"/>
      <c r="L76" s="9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7.25" customHeight="1">
      <c r="A77" s="3"/>
      <c r="B77" s="3"/>
      <c r="C77" s="5"/>
      <c r="D77" s="5"/>
      <c r="E77" s="3"/>
      <c r="F77" s="9"/>
      <c r="G77" s="3"/>
      <c r="H77" s="3"/>
      <c r="I77" s="3"/>
      <c r="J77" s="3"/>
      <c r="K77" s="3"/>
      <c r="L77" s="9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7.25" customHeight="1">
      <c r="A78" s="3"/>
      <c r="B78" s="3"/>
      <c r="C78" s="5"/>
      <c r="D78" s="5"/>
      <c r="E78" s="3"/>
      <c r="F78" s="9"/>
      <c r="G78" s="3"/>
      <c r="H78" s="3"/>
      <c r="I78" s="3"/>
      <c r="J78" s="3"/>
      <c r="K78" s="3"/>
      <c r="L78" s="9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7.25" customHeight="1">
      <c r="A79" s="3"/>
      <c r="B79" s="3"/>
      <c r="C79" s="5"/>
      <c r="D79" s="5"/>
      <c r="E79" s="3"/>
      <c r="F79" s="9"/>
      <c r="G79" s="3"/>
      <c r="H79" s="3"/>
      <c r="I79" s="3"/>
      <c r="J79" s="3"/>
      <c r="K79" s="3"/>
      <c r="L79" s="9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7.25" customHeight="1">
      <c r="A80" s="3"/>
      <c r="B80" s="3"/>
      <c r="C80" s="5"/>
      <c r="D80" s="5"/>
      <c r="E80" s="3"/>
      <c r="F80" s="9"/>
      <c r="G80" s="3"/>
      <c r="H80" s="3"/>
      <c r="I80" s="3"/>
      <c r="J80" s="3"/>
      <c r="K80" s="3"/>
      <c r="L80" s="9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7.25" customHeight="1">
      <c r="A81" s="3"/>
      <c r="B81" s="3"/>
      <c r="C81" s="5"/>
      <c r="D81" s="5"/>
      <c r="E81" s="3"/>
      <c r="F81" s="9"/>
      <c r="G81" s="3"/>
      <c r="H81" s="3"/>
      <c r="I81" s="3"/>
      <c r="J81" s="3"/>
      <c r="K81" s="3"/>
      <c r="L81" s="9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7.25" customHeight="1">
      <c r="A82" s="3"/>
      <c r="B82" s="3"/>
      <c r="C82" s="5"/>
      <c r="D82" s="5"/>
      <c r="E82" s="3"/>
      <c r="F82" s="9"/>
      <c r="G82" s="3"/>
      <c r="H82" s="3"/>
      <c r="I82" s="3"/>
      <c r="J82" s="3"/>
      <c r="K82" s="3"/>
      <c r="L82" s="9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7.25" customHeight="1">
      <c r="A83" s="3"/>
      <c r="B83" s="3"/>
      <c r="C83" s="5"/>
      <c r="D83" s="5"/>
      <c r="E83" s="3"/>
      <c r="F83" s="9"/>
      <c r="G83" s="3"/>
      <c r="H83" s="3"/>
      <c r="I83" s="3"/>
      <c r="J83" s="3"/>
      <c r="K83" s="3"/>
      <c r="L83" s="9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7.25" customHeight="1">
      <c r="A84" s="3"/>
      <c r="B84" s="3"/>
      <c r="C84" s="5"/>
      <c r="D84" s="5"/>
      <c r="E84" s="3"/>
      <c r="F84" s="9"/>
      <c r="G84" s="3"/>
      <c r="H84" s="3"/>
      <c r="I84" s="3"/>
      <c r="J84" s="3"/>
      <c r="K84" s="3"/>
      <c r="L84" s="9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7.25" customHeight="1">
      <c r="A85" s="3"/>
      <c r="B85" s="3"/>
      <c r="C85" s="5"/>
      <c r="D85" s="5"/>
      <c r="E85" s="3"/>
      <c r="F85" s="9"/>
      <c r="G85" s="3"/>
      <c r="H85" s="3"/>
      <c r="I85" s="3"/>
      <c r="J85" s="3"/>
      <c r="K85" s="3"/>
      <c r="L85" s="9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7.25" customHeight="1">
      <c r="A86" s="3"/>
      <c r="B86" s="3"/>
      <c r="C86" s="5"/>
      <c r="D86" s="5"/>
      <c r="E86" s="3"/>
      <c r="F86" s="9"/>
      <c r="G86" s="3"/>
      <c r="H86" s="3"/>
      <c r="I86" s="3"/>
      <c r="J86" s="3"/>
      <c r="K86" s="3"/>
      <c r="L86" s="9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7.25" customHeight="1">
      <c r="A87" s="3"/>
      <c r="B87" s="3"/>
      <c r="C87" s="5"/>
      <c r="D87" s="5"/>
      <c r="E87" s="3"/>
      <c r="F87" s="9"/>
      <c r="G87" s="3"/>
      <c r="H87" s="3"/>
      <c r="I87" s="3"/>
      <c r="J87" s="3"/>
      <c r="K87" s="3"/>
      <c r="L87" s="9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7.25" customHeight="1">
      <c r="A88" s="3"/>
      <c r="B88" s="3"/>
      <c r="C88" s="5"/>
      <c r="D88" s="5"/>
      <c r="E88" s="3"/>
      <c r="F88" s="9"/>
      <c r="G88" s="3"/>
      <c r="H88" s="3"/>
      <c r="I88" s="3"/>
      <c r="J88" s="3"/>
      <c r="K88" s="3"/>
      <c r="L88" s="9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7.25" customHeight="1">
      <c r="A89" s="3"/>
      <c r="B89" s="3"/>
      <c r="C89" s="5"/>
      <c r="D89" s="5"/>
      <c r="E89" s="3"/>
      <c r="F89" s="9"/>
      <c r="G89" s="3"/>
      <c r="H89" s="3"/>
      <c r="I89" s="3"/>
      <c r="J89" s="3"/>
      <c r="K89" s="3"/>
      <c r="L89" s="9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7.25" customHeight="1">
      <c r="A90" s="3"/>
      <c r="B90" s="3"/>
      <c r="C90" s="5"/>
      <c r="D90" s="5"/>
      <c r="E90" s="3"/>
      <c r="F90" s="9"/>
      <c r="G90" s="3"/>
      <c r="H90" s="3"/>
      <c r="I90" s="3"/>
      <c r="J90" s="3"/>
      <c r="K90" s="3"/>
      <c r="L90" s="9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7.25" customHeight="1">
      <c r="A91" s="3"/>
      <c r="B91" s="3"/>
      <c r="C91" s="5"/>
      <c r="D91" s="5"/>
      <c r="E91" s="3"/>
      <c r="F91" s="9"/>
      <c r="G91" s="3"/>
      <c r="H91" s="3"/>
      <c r="I91" s="3"/>
      <c r="J91" s="3"/>
      <c r="K91" s="3"/>
      <c r="L91" s="9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7.25" customHeight="1">
      <c r="A92" s="3"/>
      <c r="B92" s="3"/>
      <c r="C92" s="5"/>
      <c r="D92" s="5"/>
      <c r="E92" s="3"/>
      <c r="F92" s="9"/>
      <c r="G92" s="3"/>
      <c r="H92" s="3"/>
      <c r="I92" s="3"/>
      <c r="J92" s="3"/>
      <c r="K92" s="3"/>
      <c r="L92" s="9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7.25" customHeight="1">
      <c r="A93" s="3"/>
      <c r="B93" s="3"/>
      <c r="C93" s="5"/>
      <c r="D93" s="5"/>
      <c r="E93" s="3"/>
      <c r="F93" s="9"/>
      <c r="G93" s="3"/>
      <c r="H93" s="3"/>
      <c r="I93" s="3"/>
      <c r="J93" s="3"/>
      <c r="K93" s="3"/>
      <c r="L93" s="9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7.25" customHeight="1">
      <c r="A94" s="3"/>
      <c r="B94" s="3"/>
      <c r="C94" s="5"/>
      <c r="D94" s="5"/>
      <c r="E94" s="3"/>
      <c r="F94" s="9"/>
      <c r="G94" s="3"/>
      <c r="H94" s="3"/>
      <c r="I94" s="3"/>
      <c r="J94" s="3"/>
      <c r="K94" s="3"/>
      <c r="L94" s="9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7.25" customHeight="1">
      <c r="A95" s="3"/>
      <c r="B95" s="3"/>
      <c r="C95" s="5"/>
      <c r="D95" s="5"/>
      <c r="E95" s="3"/>
      <c r="F95" s="9"/>
      <c r="G95" s="3"/>
      <c r="H95" s="3"/>
      <c r="I95" s="3"/>
      <c r="J95" s="3"/>
      <c r="K95" s="3"/>
      <c r="L95" s="9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7.25" customHeight="1">
      <c r="A96" s="3"/>
      <c r="B96" s="3"/>
      <c r="C96" s="5"/>
      <c r="D96" s="5"/>
      <c r="E96" s="3"/>
      <c r="F96" s="9"/>
      <c r="G96" s="3"/>
      <c r="H96" s="3"/>
      <c r="I96" s="3"/>
      <c r="J96" s="3"/>
      <c r="K96" s="3"/>
      <c r="L96" s="9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7.25" customHeight="1">
      <c r="A97" s="3"/>
      <c r="B97" s="3"/>
      <c r="C97" s="5"/>
      <c r="D97" s="5"/>
      <c r="E97" s="3"/>
      <c r="F97" s="9"/>
      <c r="G97" s="3"/>
      <c r="H97" s="3"/>
      <c r="I97" s="3"/>
      <c r="J97" s="3"/>
      <c r="K97" s="3"/>
      <c r="L97" s="9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7.25" customHeight="1">
      <c r="A98" s="3"/>
      <c r="B98" s="3"/>
      <c r="C98" s="5"/>
      <c r="D98" s="5"/>
      <c r="E98" s="3"/>
      <c r="F98" s="9"/>
      <c r="G98" s="3"/>
      <c r="H98" s="3"/>
      <c r="I98" s="3"/>
      <c r="J98" s="3"/>
      <c r="K98" s="3"/>
      <c r="L98" s="9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7.25" customHeight="1">
      <c r="A99" s="3"/>
      <c r="B99" s="3"/>
      <c r="C99" s="5"/>
      <c r="D99" s="5"/>
      <c r="E99" s="3"/>
      <c r="F99" s="9"/>
      <c r="G99" s="3"/>
      <c r="H99" s="3"/>
      <c r="I99" s="3"/>
      <c r="J99" s="3"/>
      <c r="K99" s="3"/>
      <c r="L99" s="9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7.25" customHeight="1">
      <c r="A100" s="3"/>
      <c r="B100" s="3"/>
      <c r="C100" s="5"/>
      <c r="D100" s="5"/>
      <c r="E100" s="3"/>
      <c r="F100" s="9"/>
      <c r="G100" s="3"/>
      <c r="H100" s="3"/>
      <c r="I100" s="3"/>
      <c r="J100" s="3"/>
      <c r="K100" s="3"/>
      <c r="L100" s="9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7.25" customHeight="1">
      <c r="A101" s="3"/>
      <c r="B101" s="3"/>
      <c r="C101" s="5"/>
      <c r="D101" s="5"/>
      <c r="E101" s="3"/>
      <c r="F101" s="9"/>
      <c r="G101" s="3"/>
      <c r="H101" s="3"/>
      <c r="I101" s="3"/>
      <c r="J101" s="3"/>
      <c r="K101" s="3"/>
      <c r="L101" s="9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7.25" customHeight="1">
      <c r="A102" s="3"/>
      <c r="B102" s="3"/>
      <c r="C102" s="5"/>
      <c r="D102" s="5"/>
      <c r="E102" s="3"/>
      <c r="F102" s="9"/>
      <c r="G102" s="3"/>
      <c r="H102" s="3"/>
      <c r="I102" s="3"/>
      <c r="J102" s="3"/>
      <c r="K102" s="3"/>
      <c r="L102" s="9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7.25" customHeight="1">
      <c r="A103" s="3"/>
      <c r="B103" s="3"/>
      <c r="C103" s="5"/>
      <c r="D103" s="5"/>
      <c r="E103" s="3"/>
      <c r="F103" s="9"/>
      <c r="G103" s="3"/>
      <c r="H103" s="3"/>
      <c r="I103" s="3"/>
      <c r="J103" s="3"/>
      <c r="K103" s="3"/>
      <c r="L103" s="9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7.25" customHeight="1">
      <c r="A104" s="3"/>
      <c r="B104" s="3"/>
      <c r="C104" s="5"/>
      <c r="D104" s="5"/>
      <c r="E104" s="3"/>
      <c r="F104" s="9"/>
      <c r="G104" s="3"/>
      <c r="H104" s="3"/>
      <c r="I104" s="3"/>
      <c r="J104" s="3"/>
      <c r="K104" s="3"/>
      <c r="L104" s="9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7.25" customHeight="1">
      <c r="A105" s="3"/>
      <c r="B105" s="3"/>
      <c r="C105" s="5"/>
      <c r="D105" s="5"/>
      <c r="E105" s="3"/>
      <c r="F105" s="9"/>
      <c r="G105" s="3"/>
      <c r="H105" s="3"/>
      <c r="I105" s="3"/>
      <c r="J105" s="3"/>
      <c r="K105" s="3"/>
      <c r="L105" s="9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7.25" customHeight="1">
      <c r="A106" s="3"/>
      <c r="B106" s="3"/>
      <c r="C106" s="5"/>
      <c r="D106" s="5"/>
      <c r="E106" s="3"/>
      <c r="F106" s="9"/>
      <c r="G106" s="3"/>
      <c r="H106" s="3"/>
      <c r="I106" s="3"/>
      <c r="J106" s="3"/>
      <c r="K106" s="3"/>
      <c r="L106" s="9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7.25" customHeight="1">
      <c r="A107" s="3"/>
      <c r="B107" s="3"/>
      <c r="C107" s="5"/>
      <c r="D107" s="5"/>
      <c r="E107" s="3"/>
      <c r="F107" s="9"/>
      <c r="G107" s="3"/>
      <c r="H107" s="3"/>
      <c r="I107" s="3"/>
      <c r="J107" s="3"/>
      <c r="K107" s="3"/>
      <c r="L107" s="9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7.25" customHeight="1">
      <c r="A108" s="3"/>
      <c r="B108" s="3"/>
      <c r="C108" s="5"/>
      <c r="D108" s="5"/>
      <c r="E108" s="3"/>
      <c r="F108" s="9"/>
      <c r="G108" s="3"/>
      <c r="H108" s="3"/>
      <c r="I108" s="3"/>
      <c r="J108" s="3"/>
      <c r="K108" s="3"/>
      <c r="L108" s="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7.25" customHeight="1">
      <c r="A109" s="3"/>
      <c r="B109" s="3"/>
      <c r="C109" s="5"/>
      <c r="D109" s="5"/>
      <c r="E109" s="3"/>
      <c r="F109" s="9"/>
      <c r="G109" s="3"/>
      <c r="H109" s="3"/>
      <c r="I109" s="3"/>
      <c r="J109" s="3"/>
      <c r="K109" s="3"/>
      <c r="L109" s="9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7.25" customHeight="1">
      <c r="A110" s="3"/>
      <c r="B110" s="3"/>
      <c r="C110" s="5"/>
      <c r="D110" s="5"/>
      <c r="E110" s="3"/>
      <c r="F110" s="9"/>
      <c r="G110" s="3"/>
      <c r="H110" s="3"/>
      <c r="I110" s="3"/>
      <c r="J110" s="3"/>
      <c r="K110" s="3"/>
      <c r="L110" s="9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7.25" customHeight="1">
      <c r="A111" s="3"/>
      <c r="B111" s="3"/>
      <c r="C111" s="5"/>
      <c r="D111" s="5"/>
      <c r="E111" s="3"/>
      <c r="F111" s="9"/>
      <c r="G111" s="3"/>
      <c r="H111" s="3"/>
      <c r="I111" s="3"/>
      <c r="J111" s="3"/>
      <c r="K111" s="3"/>
      <c r="L111" s="9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7.25" customHeight="1">
      <c r="A112" s="3"/>
      <c r="B112" s="3"/>
      <c r="C112" s="5"/>
      <c r="D112" s="5"/>
      <c r="E112" s="3"/>
      <c r="F112" s="9"/>
      <c r="G112" s="3"/>
      <c r="H112" s="3"/>
      <c r="I112" s="3"/>
      <c r="J112" s="3"/>
      <c r="K112" s="3"/>
      <c r="L112" s="9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7.25" customHeight="1">
      <c r="A113" s="3"/>
      <c r="B113" s="3"/>
      <c r="C113" s="5"/>
      <c r="D113" s="5"/>
      <c r="E113" s="3"/>
      <c r="F113" s="9"/>
      <c r="G113" s="3"/>
      <c r="H113" s="3"/>
      <c r="I113" s="3"/>
      <c r="J113" s="3"/>
      <c r="K113" s="3"/>
      <c r="L113" s="9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7.25" customHeight="1">
      <c r="A114" s="3"/>
      <c r="B114" s="3"/>
      <c r="C114" s="5"/>
      <c r="D114" s="5"/>
      <c r="E114" s="3"/>
      <c r="F114" s="9"/>
      <c r="G114" s="3"/>
      <c r="H114" s="3"/>
      <c r="I114" s="3"/>
      <c r="J114" s="3"/>
      <c r="K114" s="3"/>
      <c r="L114" s="9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7.25" customHeight="1">
      <c r="A115" s="3"/>
      <c r="B115" s="3"/>
      <c r="C115" s="5"/>
      <c r="D115" s="5"/>
      <c r="E115" s="3"/>
      <c r="F115" s="9"/>
      <c r="G115" s="3"/>
      <c r="H115" s="3"/>
      <c r="I115" s="3"/>
      <c r="J115" s="3"/>
      <c r="K115" s="3"/>
      <c r="L115" s="9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7.25" customHeight="1">
      <c r="A116" s="3"/>
      <c r="B116" s="3"/>
      <c r="C116" s="5"/>
      <c r="D116" s="5"/>
      <c r="E116" s="3"/>
      <c r="F116" s="9"/>
      <c r="G116" s="3"/>
      <c r="H116" s="3"/>
      <c r="I116" s="3"/>
      <c r="J116" s="3"/>
      <c r="K116" s="3"/>
      <c r="L116" s="9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7.25" customHeight="1">
      <c r="A117" s="3"/>
      <c r="B117" s="3"/>
      <c r="C117" s="5"/>
      <c r="D117" s="5"/>
      <c r="E117" s="3"/>
      <c r="F117" s="9"/>
      <c r="G117" s="3"/>
      <c r="H117" s="3"/>
      <c r="I117" s="3"/>
      <c r="J117" s="3"/>
      <c r="K117" s="3"/>
      <c r="L117" s="9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7.25" customHeight="1">
      <c r="A118" s="3"/>
      <c r="B118" s="3"/>
      <c r="C118" s="5"/>
      <c r="D118" s="5"/>
      <c r="E118" s="3"/>
      <c r="F118" s="9"/>
      <c r="G118" s="3"/>
      <c r="H118" s="3"/>
      <c r="I118" s="3"/>
      <c r="J118" s="3"/>
      <c r="K118" s="3"/>
      <c r="L118" s="9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7.25" customHeight="1">
      <c r="A119" s="3"/>
      <c r="B119" s="3"/>
      <c r="C119" s="5"/>
      <c r="D119" s="5"/>
      <c r="E119" s="3"/>
      <c r="F119" s="9"/>
      <c r="G119" s="3"/>
      <c r="H119" s="3"/>
      <c r="I119" s="3"/>
      <c r="J119" s="3"/>
      <c r="K119" s="3"/>
      <c r="L119" s="9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7.25" customHeight="1">
      <c r="A120" s="3"/>
      <c r="B120" s="3"/>
      <c r="C120" s="5"/>
      <c r="D120" s="5"/>
      <c r="E120" s="3"/>
      <c r="F120" s="9"/>
      <c r="G120" s="3"/>
      <c r="H120" s="3"/>
      <c r="I120" s="3"/>
      <c r="J120" s="3"/>
      <c r="K120" s="3"/>
      <c r="L120" s="9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7.25" customHeight="1">
      <c r="A121" s="3"/>
      <c r="B121" s="3"/>
      <c r="C121" s="5"/>
      <c r="D121" s="5"/>
      <c r="E121" s="3"/>
      <c r="F121" s="9"/>
      <c r="G121" s="3"/>
      <c r="H121" s="3"/>
      <c r="I121" s="3"/>
      <c r="J121" s="3"/>
      <c r="K121" s="3"/>
      <c r="L121" s="9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7.25" customHeight="1">
      <c r="A122" s="3"/>
      <c r="B122" s="3"/>
      <c r="C122" s="5"/>
      <c r="D122" s="5"/>
      <c r="E122" s="3"/>
      <c r="F122" s="9"/>
      <c r="G122" s="3"/>
      <c r="H122" s="3"/>
      <c r="I122" s="3"/>
      <c r="J122" s="3"/>
      <c r="K122" s="3"/>
      <c r="L122" s="9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7.25" customHeight="1">
      <c r="A123" s="3"/>
      <c r="B123" s="3"/>
      <c r="C123" s="5"/>
      <c r="D123" s="5"/>
      <c r="E123" s="3"/>
      <c r="F123" s="9"/>
      <c r="G123" s="3"/>
      <c r="H123" s="3"/>
      <c r="I123" s="3"/>
      <c r="J123" s="3"/>
      <c r="K123" s="3"/>
      <c r="L123" s="9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7.25" customHeight="1">
      <c r="A124" s="3"/>
      <c r="B124" s="3"/>
      <c r="C124" s="5"/>
      <c r="D124" s="5"/>
      <c r="E124" s="3"/>
      <c r="F124" s="9"/>
      <c r="G124" s="3"/>
      <c r="H124" s="3"/>
      <c r="I124" s="3"/>
      <c r="J124" s="3"/>
      <c r="K124" s="3"/>
      <c r="L124" s="9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7.25" customHeight="1">
      <c r="A125" s="3"/>
      <c r="B125" s="3"/>
      <c r="C125" s="5"/>
      <c r="D125" s="5"/>
      <c r="E125" s="3"/>
      <c r="F125" s="9"/>
      <c r="G125" s="3"/>
      <c r="H125" s="3"/>
      <c r="I125" s="3"/>
      <c r="J125" s="3"/>
      <c r="K125" s="3"/>
      <c r="L125" s="9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7.25" customHeight="1">
      <c r="A126" s="3"/>
      <c r="B126" s="3"/>
      <c r="C126" s="5"/>
      <c r="D126" s="5"/>
      <c r="E126" s="3"/>
      <c r="F126" s="9"/>
      <c r="G126" s="3"/>
      <c r="H126" s="3"/>
      <c r="I126" s="3"/>
      <c r="J126" s="3"/>
      <c r="K126" s="3"/>
      <c r="L126" s="9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7.25" customHeight="1">
      <c r="A127" s="3"/>
      <c r="B127" s="3"/>
      <c r="C127" s="5"/>
      <c r="D127" s="5"/>
      <c r="E127" s="3"/>
      <c r="F127" s="9"/>
      <c r="G127" s="3"/>
      <c r="H127" s="3"/>
      <c r="I127" s="3"/>
      <c r="J127" s="3"/>
      <c r="K127" s="3"/>
      <c r="L127" s="9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7.25" customHeight="1">
      <c r="A128" s="3"/>
      <c r="B128" s="3"/>
      <c r="C128" s="5"/>
      <c r="D128" s="5"/>
      <c r="E128" s="3"/>
      <c r="F128" s="9"/>
      <c r="G128" s="3"/>
      <c r="H128" s="3"/>
      <c r="I128" s="3"/>
      <c r="J128" s="3"/>
      <c r="K128" s="3"/>
      <c r="L128" s="9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7.25" customHeight="1">
      <c r="A129" s="3"/>
      <c r="B129" s="3"/>
      <c r="C129" s="5"/>
      <c r="D129" s="5"/>
      <c r="E129" s="3"/>
      <c r="F129" s="9"/>
      <c r="G129" s="3"/>
      <c r="H129" s="3"/>
      <c r="I129" s="3"/>
      <c r="J129" s="3"/>
      <c r="K129" s="3"/>
      <c r="L129" s="9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7.25" customHeight="1">
      <c r="A130" s="3"/>
      <c r="B130" s="3"/>
      <c r="C130" s="5"/>
      <c r="D130" s="5"/>
      <c r="E130" s="3"/>
      <c r="F130" s="9"/>
      <c r="G130" s="3"/>
      <c r="H130" s="3"/>
      <c r="I130" s="3"/>
      <c r="J130" s="3"/>
      <c r="K130" s="3"/>
      <c r="L130" s="9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7.25" customHeight="1">
      <c r="A131" s="3"/>
      <c r="B131" s="3"/>
      <c r="C131" s="5"/>
      <c r="D131" s="5"/>
      <c r="E131" s="3"/>
      <c r="F131" s="9"/>
      <c r="G131" s="3"/>
      <c r="H131" s="3"/>
      <c r="I131" s="3"/>
      <c r="J131" s="3"/>
      <c r="K131" s="3"/>
      <c r="L131" s="9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7.25" customHeight="1">
      <c r="A132" s="3"/>
      <c r="B132" s="3"/>
      <c r="C132" s="5"/>
      <c r="D132" s="5"/>
      <c r="E132" s="3"/>
      <c r="F132" s="9"/>
      <c r="G132" s="3"/>
      <c r="H132" s="3"/>
      <c r="I132" s="3"/>
      <c r="J132" s="3"/>
      <c r="K132" s="3"/>
      <c r="L132" s="9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7.25" customHeight="1">
      <c r="A133" s="3"/>
      <c r="B133" s="3"/>
      <c r="C133" s="5"/>
      <c r="D133" s="5"/>
      <c r="E133" s="3"/>
      <c r="F133" s="9"/>
      <c r="G133" s="3"/>
      <c r="H133" s="3"/>
      <c r="I133" s="3"/>
      <c r="J133" s="3"/>
      <c r="K133" s="3"/>
      <c r="L133" s="9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7.25" customHeight="1">
      <c r="A134" s="3"/>
      <c r="B134" s="3"/>
      <c r="C134" s="5"/>
      <c r="D134" s="5"/>
      <c r="E134" s="3"/>
      <c r="F134" s="9"/>
      <c r="G134" s="3"/>
      <c r="H134" s="3"/>
      <c r="I134" s="3"/>
      <c r="J134" s="3"/>
      <c r="K134" s="3"/>
      <c r="L134" s="9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7.25" customHeight="1">
      <c r="A135" s="3"/>
      <c r="B135" s="3"/>
      <c r="C135" s="5"/>
      <c r="D135" s="5"/>
      <c r="E135" s="3"/>
      <c r="F135" s="9"/>
      <c r="G135" s="3"/>
      <c r="H135" s="3"/>
      <c r="I135" s="3"/>
      <c r="J135" s="3"/>
      <c r="K135" s="3"/>
      <c r="L135" s="9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7.25" customHeight="1">
      <c r="A136" s="3"/>
      <c r="B136" s="3"/>
      <c r="C136" s="5"/>
      <c r="D136" s="5"/>
      <c r="E136" s="3"/>
      <c r="F136" s="9"/>
      <c r="G136" s="3"/>
      <c r="H136" s="3"/>
      <c r="I136" s="3"/>
      <c r="J136" s="3"/>
      <c r="K136" s="3"/>
      <c r="L136" s="9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7.25" customHeight="1">
      <c r="A137" s="3"/>
      <c r="B137" s="3"/>
      <c r="C137" s="5"/>
      <c r="D137" s="5"/>
      <c r="E137" s="3"/>
      <c r="F137" s="9"/>
      <c r="G137" s="3"/>
      <c r="H137" s="3"/>
      <c r="I137" s="3"/>
      <c r="J137" s="3"/>
      <c r="K137" s="3"/>
      <c r="L137" s="9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7.25" customHeight="1">
      <c r="A138" s="3"/>
      <c r="B138" s="3"/>
      <c r="C138" s="5"/>
      <c r="D138" s="5"/>
      <c r="E138" s="3"/>
      <c r="F138" s="9"/>
      <c r="G138" s="3"/>
      <c r="H138" s="3"/>
      <c r="I138" s="3"/>
      <c r="J138" s="3"/>
      <c r="K138" s="3"/>
      <c r="L138" s="9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7.25" customHeight="1">
      <c r="A139" s="3"/>
      <c r="B139" s="3"/>
      <c r="C139" s="5"/>
      <c r="D139" s="5"/>
      <c r="E139" s="3"/>
      <c r="F139" s="9"/>
      <c r="G139" s="3"/>
      <c r="H139" s="3"/>
      <c r="I139" s="3"/>
      <c r="J139" s="3"/>
      <c r="K139" s="3"/>
      <c r="L139" s="9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7.25" customHeight="1">
      <c r="A140" s="3"/>
      <c r="B140" s="3"/>
      <c r="C140" s="5"/>
      <c r="D140" s="5"/>
      <c r="E140" s="3"/>
      <c r="F140" s="9"/>
      <c r="G140" s="3"/>
      <c r="H140" s="3"/>
      <c r="I140" s="3"/>
      <c r="J140" s="3"/>
      <c r="K140" s="3"/>
      <c r="L140" s="9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7.25" customHeight="1">
      <c r="A141" s="3"/>
      <c r="B141" s="3"/>
      <c r="C141" s="5"/>
      <c r="D141" s="5"/>
      <c r="E141" s="3"/>
      <c r="F141" s="9"/>
      <c r="G141" s="3"/>
      <c r="H141" s="3"/>
      <c r="I141" s="3"/>
      <c r="J141" s="3"/>
      <c r="K141" s="3"/>
      <c r="L141" s="9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7.25" customHeight="1">
      <c r="A142" s="3"/>
      <c r="B142" s="3"/>
      <c r="C142" s="5"/>
      <c r="D142" s="5"/>
      <c r="E142" s="3"/>
      <c r="F142" s="9"/>
      <c r="G142" s="3"/>
      <c r="H142" s="3"/>
      <c r="I142" s="3"/>
      <c r="J142" s="3"/>
      <c r="K142" s="3"/>
      <c r="L142" s="9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7.25" customHeight="1">
      <c r="A143" s="3"/>
      <c r="B143" s="3"/>
      <c r="C143" s="5"/>
      <c r="D143" s="5"/>
      <c r="E143" s="3"/>
      <c r="F143" s="9"/>
      <c r="G143" s="3"/>
      <c r="H143" s="3"/>
      <c r="I143" s="3"/>
      <c r="J143" s="3"/>
      <c r="K143" s="3"/>
      <c r="L143" s="9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7.25" customHeight="1">
      <c r="A144" s="3"/>
      <c r="B144" s="3"/>
      <c r="C144" s="5"/>
      <c r="D144" s="5"/>
      <c r="E144" s="3"/>
      <c r="F144" s="9"/>
      <c r="G144" s="3"/>
      <c r="H144" s="3"/>
      <c r="I144" s="3"/>
      <c r="J144" s="3"/>
      <c r="K144" s="3"/>
      <c r="L144" s="9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7.25" customHeight="1">
      <c r="A145" s="3"/>
      <c r="B145" s="3"/>
      <c r="C145" s="5"/>
      <c r="D145" s="5"/>
      <c r="E145" s="3"/>
      <c r="F145" s="9"/>
      <c r="G145" s="3"/>
      <c r="H145" s="3"/>
      <c r="I145" s="3"/>
      <c r="J145" s="3"/>
      <c r="K145" s="3"/>
      <c r="L145" s="9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7.25" customHeight="1">
      <c r="A146" s="3"/>
      <c r="B146" s="3"/>
      <c r="C146" s="5"/>
      <c r="D146" s="5"/>
      <c r="E146" s="3"/>
      <c r="F146" s="9"/>
      <c r="G146" s="3"/>
      <c r="H146" s="3"/>
      <c r="I146" s="3"/>
      <c r="J146" s="3"/>
      <c r="K146" s="3"/>
      <c r="L146" s="9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7.25" customHeight="1">
      <c r="A147" s="3"/>
      <c r="B147" s="3"/>
      <c r="C147" s="5"/>
      <c r="D147" s="5"/>
      <c r="E147" s="3"/>
      <c r="F147" s="9"/>
      <c r="G147" s="3"/>
      <c r="H147" s="3"/>
      <c r="I147" s="3"/>
      <c r="J147" s="3"/>
      <c r="K147" s="3"/>
      <c r="L147" s="9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7.25" customHeight="1">
      <c r="A148" s="3"/>
      <c r="B148" s="3"/>
      <c r="C148" s="5"/>
      <c r="D148" s="5"/>
      <c r="E148" s="3"/>
      <c r="F148" s="9"/>
      <c r="G148" s="3"/>
      <c r="H148" s="3"/>
      <c r="I148" s="3"/>
      <c r="J148" s="3"/>
      <c r="K148" s="3"/>
      <c r="L148" s="9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7.25" customHeight="1">
      <c r="A149" s="3"/>
      <c r="B149" s="3"/>
      <c r="C149" s="5"/>
      <c r="D149" s="5"/>
      <c r="E149" s="3"/>
      <c r="F149" s="9"/>
      <c r="G149" s="3"/>
      <c r="H149" s="3"/>
      <c r="I149" s="3"/>
      <c r="J149" s="3"/>
      <c r="K149" s="3"/>
      <c r="L149" s="9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7.25" customHeight="1">
      <c r="A150" s="3"/>
      <c r="B150" s="3"/>
      <c r="C150" s="5"/>
      <c r="D150" s="5"/>
      <c r="E150" s="3"/>
      <c r="F150" s="9"/>
      <c r="G150" s="3"/>
      <c r="H150" s="3"/>
      <c r="I150" s="3"/>
      <c r="J150" s="3"/>
      <c r="K150" s="3"/>
      <c r="L150" s="9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7.25" customHeight="1">
      <c r="A151" s="3"/>
      <c r="B151" s="3"/>
      <c r="C151" s="5"/>
      <c r="D151" s="5"/>
      <c r="E151" s="3"/>
      <c r="F151" s="9"/>
      <c r="G151" s="3"/>
      <c r="H151" s="3"/>
      <c r="I151" s="3"/>
      <c r="J151" s="3"/>
      <c r="K151" s="3"/>
      <c r="L151" s="9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7.25" customHeight="1">
      <c r="A152" s="3"/>
      <c r="B152" s="3"/>
      <c r="C152" s="5"/>
      <c r="D152" s="5"/>
      <c r="E152" s="3"/>
      <c r="F152" s="9"/>
      <c r="G152" s="3"/>
      <c r="H152" s="3"/>
      <c r="I152" s="3"/>
      <c r="J152" s="3"/>
      <c r="K152" s="3"/>
      <c r="L152" s="9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7.25" customHeight="1">
      <c r="A153" s="3"/>
      <c r="B153" s="3"/>
      <c r="C153" s="5"/>
      <c r="D153" s="5"/>
      <c r="E153" s="3"/>
      <c r="F153" s="9"/>
      <c r="G153" s="3"/>
      <c r="H153" s="3"/>
      <c r="I153" s="3"/>
      <c r="J153" s="3"/>
      <c r="K153" s="3"/>
      <c r="L153" s="9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7.25" customHeight="1">
      <c r="A154" s="3"/>
      <c r="B154" s="3"/>
      <c r="C154" s="5"/>
      <c r="D154" s="5"/>
      <c r="E154" s="3"/>
      <c r="F154" s="9"/>
      <c r="G154" s="3"/>
      <c r="H154" s="3"/>
      <c r="I154" s="3"/>
      <c r="J154" s="3"/>
      <c r="K154" s="3"/>
      <c r="L154" s="9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7.25" customHeight="1">
      <c r="A155" s="3"/>
      <c r="B155" s="3"/>
      <c r="C155" s="5"/>
      <c r="D155" s="5"/>
      <c r="E155" s="3"/>
      <c r="F155" s="9"/>
      <c r="G155" s="3"/>
      <c r="H155" s="3"/>
      <c r="I155" s="3"/>
      <c r="J155" s="3"/>
      <c r="K155" s="3"/>
      <c r="L155" s="9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7.25" customHeight="1">
      <c r="A156" s="3"/>
      <c r="B156" s="3"/>
      <c r="C156" s="5"/>
      <c r="D156" s="5"/>
      <c r="E156" s="3"/>
      <c r="F156" s="9"/>
      <c r="G156" s="3"/>
      <c r="H156" s="3"/>
      <c r="I156" s="3"/>
      <c r="J156" s="3"/>
      <c r="K156" s="3"/>
      <c r="L156" s="9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7.25" customHeight="1">
      <c r="A157" s="3"/>
      <c r="B157" s="3"/>
      <c r="C157" s="5"/>
      <c r="D157" s="5"/>
      <c r="E157" s="3"/>
      <c r="F157" s="9"/>
      <c r="G157" s="3"/>
      <c r="H157" s="3"/>
      <c r="I157" s="3"/>
      <c r="J157" s="3"/>
      <c r="K157" s="3"/>
      <c r="L157" s="9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7.25" customHeight="1">
      <c r="A158" s="3"/>
      <c r="B158" s="3"/>
      <c r="C158" s="5"/>
      <c r="D158" s="5"/>
      <c r="E158" s="3"/>
      <c r="F158" s="9"/>
      <c r="G158" s="3"/>
      <c r="H158" s="3"/>
      <c r="I158" s="3"/>
      <c r="J158" s="3"/>
      <c r="K158" s="3"/>
      <c r="L158" s="9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7.25" customHeight="1">
      <c r="A159" s="3"/>
      <c r="B159" s="3"/>
      <c r="C159" s="5"/>
      <c r="D159" s="5"/>
      <c r="E159" s="3"/>
      <c r="F159" s="9"/>
      <c r="G159" s="3"/>
      <c r="H159" s="3"/>
      <c r="I159" s="3"/>
      <c r="J159" s="3"/>
      <c r="K159" s="3"/>
      <c r="L159" s="9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7.25" customHeight="1">
      <c r="A160" s="3"/>
      <c r="B160" s="3"/>
      <c r="C160" s="5"/>
      <c r="D160" s="5"/>
      <c r="E160" s="3"/>
      <c r="F160" s="9"/>
      <c r="G160" s="3"/>
      <c r="H160" s="3"/>
      <c r="I160" s="3"/>
      <c r="J160" s="3"/>
      <c r="K160" s="3"/>
      <c r="L160" s="9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7.25" customHeight="1">
      <c r="A161" s="3"/>
      <c r="B161" s="3"/>
      <c r="C161" s="5"/>
      <c r="D161" s="5"/>
      <c r="E161" s="3"/>
      <c r="F161" s="9"/>
      <c r="G161" s="3"/>
      <c r="H161" s="3"/>
      <c r="I161" s="3"/>
      <c r="J161" s="3"/>
      <c r="K161" s="3"/>
      <c r="L161" s="9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7.25" customHeight="1">
      <c r="A162" s="3"/>
      <c r="B162" s="3"/>
      <c r="C162" s="5"/>
      <c r="D162" s="5"/>
      <c r="E162" s="3"/>
      <c r="F162" s="9"/>
      <c r="G162" s="3"/>
      <c r="H162" s="3"/>
      <c r="I162" s="3"/>
      <c r="J162" s="3"/>
      <c r="K162" s="3"/>
      <c r="L162" s="9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7.25" customHeight="1">
      <c r="A163" s="3"/>
      <c r="B163" s="3"/>
      <c r="C163" s="5"/>
      <c r="D163" s="5"/>
      <c r="E163" s="3"/>
      <c r="F163" s="9"/>
      <c r="G163" s="3"/>
      <c r="H163" s="3"/>
      <c r="I163" s="3"/>
      <c r="J163" s="3"/>
      <c r="K163" s="3"/>
      <c r="L163" s="9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7.25" customHeight="1">
      <c r="A164" s="3"/>
      <c r="B164" s="3"/>
      <c r="C164" s="5"/>
      <c r="D164" s="5"/>
      <c r="E164" s="3"/>
      <c r="F164" s="9"/>
      <c r="G164" s="3"/>
      <c r="H164" s="3"/>
      <c r="I164" s="3"/>
      <c r="J164" s="3"/>
      <c r="K164" s="3"/>
      <c r="L164" s="9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7.25" customHeight="1">
      <c r="A165" s="3"/>
      <c r="B165" s="3"/>
      <c r="C165" s="5"/>
      <c r="D165" s="5"/>
      <c r="E165" s="3"/>
      <c r="F165" s="9"/>
      <c r="G165" s="3"/>
      <c r="H165" s="3"/>
      <c r="I165" s="3"/>
      <c r="J165" s="3"/>
      <c r="K165" s="3"/>
      <c r="L165" s="9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7.25" customHeight="1">
      <c r="A166" s="3"/>
      <c r="B166" s="3"/>
      <c r="C166" s="5"/>
      <c r="D166" s="5"/>
      <c r="E166" s="3"/>
      <c r="F166" s="9"/>
      <c r="G166" s="3"/>
      <c r="H166" s="3"/>
      <c r="I166" s="3"/>
      <c r="J166" s="3"/>
      <c r="K166" s="3"/>
      <c r="L166" s="9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7.25" customHeight="1">
      <c r="A167" s="3"/>
      <c r="B167" s="3"/>
      <c r="C167" s="5"/>
      <c r="D167" s="5"/>
      <c r="E167" s="3"/>
      <c r="F167" s="9"/>
      <c r="G167" s="3"/>
      <c r="H167" s="3"/>
      <c r="I167" s="3"/>
      <c r="J167" s="3"/>
      <c r="K167" s="3"/>
      <c r="L167" s="9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7.25" customHeight="1">
      <c r="A168" s="3"/>
      <c r="B168" s="3"/>
      <c r="C168" s="5"/>
      <c r="D168" s="5"/>
      <c r="E168" s="3"/>
      <c r="F168" s="9"/>
      <c r="G168" s="3"/>
      <c r="H168" s="3"/>
      <c r="I168" s="3"/>
      <c r="J168" s="3"/>
      <c r="K168" s="3"/>
      <c r="L168" s="9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7.25" customHeight="1">
      <c r="A169" s="3"/>
      <c r="B169" s="3"/>
      <c r="C169" s="5"/>
      <c r="D169" s="5"/>
      <c r="E169" s="3"/>
      <c r="F169" s="9"/>
      <c r="G169" s="3"/>
      <c r="H169" s="3"/>
      <c r="I169" s="3"/>
      <c r="J169" s="3"/>
      <c r="K169" s="3"/>
      <c r="L169" s="9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7.25" customHeight="1">
      <c r="A170" s="3"/>
      <c r="B170" s="3"/>
      <c r="C170" s="5"/>
      <c r="D170" s="5"/>
      <c r="E170" s="3"/>
      <c r="F170" s="9"/>
      <c r="G170" s="3"/>
      <c r="H170" s="3"/>
      <c r="I170" s="3"/>
      <c r="J170" s="3"/>
      <c r="K170" s="3"/>
      <c r="L170" s="9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7.25" customHeight="1">
      <c r="A171" s="3"/>
      <c r="B171" s="3"/>
      <c r="C171" s="5"/>
      <c r="D171" s="5"/>
      <c r="E171" s="3"/>
      <c r="F171" s="9"/>
      <c r="G171" s="3"/>
      <c r="H171" s="3"/>
      <c r="I171" s="3"/>
      <c r="J171" s="3"/>
      <c r="K171" s="3"/>
      <c r="L171" s="9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7.25" customHeight="1">
      <c r="A172" s="3"/>
      <c r="B172" s="3"/>
      <c r="C172" s="5"/>
      <c r="D172" s="5"/>
      <c r="E172" s="3"/>
      <c r="F172" s="9"/>
      <c r="G172" s="3"/>
      <c r="H172" s="3"/>
      <c r="I172" s="3"/>
      <c r="J172" s="3"/>
      <c r="K172" s="3"/>
      <c r="L172" s="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7.25" customHeight="1">
      <c r="A173" s="3"/>
      <c r="B173" s="3"/>
      <c r="C173" s="5"/>
      <c r="D173" s="5"/>
      <c r="E173" s="3"/>
      <c r="F173" s="9"/>
      <c r="G173" s="3"/>
      <c r="H173" s="3"/>
      <c r="I173" s="3"/>
      <c r="J173" s="3"/>
      <c r="K173" s="3"/>
      <c r="L173" s="9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7.25" customHeight="1">
      <c r="A174" s="3"/>
      <c r="B174" s="3"/>
      <c r="C174" s="5"/>
      <c r="D174" s="5"/>
      <c r="E174" s="3"/>
      <c r="F174" s="9"/>
      <c r="G174" s="3"/>
      <c r="H174" s="3"/>
      <c r="I174" s="3"/>
      <c r="J174" s="3"/>
      <c r="K174" s="3"/>
      <c r="L174" s="9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7.25" customHeight="1">
      <c r="A175" s="3"/>
      <c r="B175" s="3"/>
      <c r="C175" s="5"/>
      <c r="D175" s="5"/>
      <c r="E175" s="3"/>
      <c r="F175" s="9"/>
      <c r="G175" s="3"/>
      <c r="H175" s="3"/>
      <c r="I175" s="3"/>
      <c r="J175" s="3"/>
      <c r="K175" s="3"/>
      <c r="L175" s="9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7.25" customHeight="1">
      <c r="A176" s="3"/>
      <c r="B176" s="3"/>
      <c r="C176" s="5"/>
      <c r="D176" s="5"/>
      <c r="E176" s="3"/>
      <c r="F176" s="9"/>
      <c r="G176" s="3"/>
      <c r="H176" s="3"/>
      <c r="I176" s="3"/>
      <c r="J176" s="3"/>
      <c r="K176" s="3"/>
      <c r="L176" s="9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7.25" customHeight="1">
      <c r="A177" s="3"/>
      <c r="B177" s="3"/>
      <c r="C177" s="5"/>
      <c r="D177" s="5"/>
      <c r="E177" s="3"/>
      <c r="F177" s="9"/>
      <c r="G177" s="3"/>
      <c r="H177" s="3"/>
      <c r="I177" s="3"/>
      <c r="J177" s="3"/>
      <c r="K177" s="3"/>
      <c r="L177" s="9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7.25" customHeight="1">
      <c r="A178" s="3"/>
      <c r="B178" s="3"/>
      <c r="C178" s="5"/>
      <c r="D178" s="5"/>
      <c r="E178" s="3"/>
      <c r="F178" s="9"/>
      <c r="G178" s="3"/>
      <c r="H178" s="3"/>
      <c r="I178" s="3"/>
      <c r="J178" s="3"/>
      <c r="K178" s="3"/>
      <c r="L178" s="9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7.25" customHeight="1">
      <c r="A179" s="3"/>
      <c r="B179" s="3"/>
      <c r="C179" s="5"/>
      <c r="D179" s="5"/>
      <c r="E179" s="3"/>
      <c r="F179" s="9"/>
      <c r="G179" s="3"/>
      <c r="H179" s="3"/>
      <c r="I179" s="3"/>
      <c r="J179" s="3"/>
      <c r="K179" s="3"/>
      <c r="L179" s="9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7.25" customHeight="1">
      <c r="A180" s="3"/>
      <c r="B180" s="3"/>
      <c r="C180" s="5"/>
      <c r="D180" s="5"/>
      <c r="E180" s="3"/>
      <c r="F180" s="9"/>
      <c r="G180" s="3"/>
      <c r="H180" s="3"/>
      <c r="I180" s="3"/>
      <c r="J180" s="3"/>
      <c r="K180" s="3"/>
      <c r="L180" s="9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7.25" customHeight="1">
      <c r="A181" s="3"/>
      <c r="B181" s="3"/>
      <c r="C181" s="5"/>
      <c r="D181" s="5"/>
      <c r="E181" s="3"/>
      <c r="F181" s="9"/>
      <c r="G181" s="3"/>
      <c r="H181" s="3"/>
      <c r="I181" s="3"/>
      <c r="J181" s="3"/>
      <c r="K181" s="3"/>
      <c r="L181" s="9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7.25" customHeight="1">
      <c r="A182" s="3"/>
      <c r="B182" s="3"/>
      <c r="C182" s="5"/>
      <c r="D182" s="5"/>
      <c r="E182" s="3"/>
      <c r="F182" s="9"/>
      <c r="G182" s="3"/>
      <c r="H182" s="3"/>
      <c r="I182" s="3"/>
      <c r="J182" s="3"/>
      <c r="K182" s="3"/>
      <c r="L182" s="9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7.25" customHeight="1">
      <c r="A183" s="3"/>
      <c r="B183" s="3"/>
      <c r="C183" s="5"/>
      <c r="D183" s="5"/>
      <c r="E183" s="3"/>
      <c r="F183" s="9"/>
      <c r="G183" s="3"/>
      <c r="H183" s="3"/>
      <c r="I183" s="3"/>
      <c r="J183" s="3"/>
      <c r="K183" s="3"/>
      <c r="L183" s="9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7.25" customHeight="1">
      <c r="A184" s="3"/>
      <c r="B184" s="3"/>
      <c r="C184" s="5"/>
      <c r="D184" s="5"/>
      <c r="E184" s="3"/>
      <c r="F184" s="9"/>
      <c r="G184" s="3"/>
      <c r="H184" s="3"/>
      <c r="I184" s="3"/>
      <c r="J184" s="3"/>
      <c r="K184" s="3"/>
      <c r="L184" s="9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7.25" customHeight="1">
      <c r="A185" s="3"/>
      <c r="B185" s="3"/>
      <c r="C185" s="5"/>
      <c r="D185" s="5"/>
      <c r="E185" s="3"/>
      <c r="F185" s="9"/>
      <c r="G185" s="3"/>
      <c r="H185" s="3"/>
      <c r="I185" s="3"/>
      <c r="J185" s="3"/>
      <c r="K185" s="3"/>
      <c r="L185" s="9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7.25" customHeight="1">
      <c r="A186" s="3"/>
      <c r="B186" s="3"/>
      <c r="C186" s="5"/>
      <c r="D186" s="5"/>
      <c r="E186" s="3"/>
      <c r="F186" s="9"/>
      <c r="G186" s="3"/>
      <c r="H186" s="3"/>
      <c r="I186" s="3"/>
      <c r="J186" s="3"/>
      <c r="K186" s="3"/>
      <c r="L186" s="9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7.25" customHeight="1">
      <c r="A187" s="3"/>
      <c r="B187" s="3"/>
      <c r="C187" s="5"/>
      <c r="D187" s="5"/>
      <c r="E187" s="3"/>
      <c r="F187" s="9"/>
      <c r="G187" s="3"/>
      <c r="H187" s="3"/>
      <c r="I187" s="3"/>
      <c r="J187" s="3"/>
      <c r="K187" s="3"/>
      <c r="L187" s="9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7.25" customHeight="1">
      <c r="A188" s="3"/>
      <c r="B188" s="3"/>
      <c r="C188" s="5"/>
      <c r="D188" s="5"/>
      <c r="E188" s="3"/>
      <c r="F188" s="9"/>
      <c r="G188" s="3"/>
      <c r="H188" s="3"/>
      <c r="I188" s="3"/>
      <c r="J188" s="3"/>
      <c r="K188" s="3"/>
      <c r="L188" s="9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7.25" customHeight="1">
      <c r="A189" s="3"/>
      <c r="B189" s="3"/>
      <c r="C189" s="5"/>
      <c r="D189" s="5"/>
      <c r="E189" s="3"/>
      <c r="F189" s="9"/>
      <c r="G189" s="3"/>
      <c r="H189" s="3"/>
      <c r="I189" s="3"/>
      <c r="J189" s="3"/>
      <c r="K189" s="3"/>
      <c r="L189" s="9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7.25" customHeight="1">
      <c r="A190" s="3"/>
      <c r="B190" s="3"/>
      <c r="C190" s="5"/>
      <c r="D190" s="5"/>
      <c r="E190" s="3"/>
      <c r="F190" s="9"/>
      <c r="G190" s="3"/>
      <c r="H190" s="3"/>
      <c r="I190" s="3"/>
      <c r="J190" s="3"/>
      <c r="K190" s="3"/>
      <c r="L190" s="9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7.25" customHeight="1">
      <c r="A191" s="3"/>
      <c r="B191" s="3"/>
      <c r="C191" s="5"/>
      <c r="D191" s="5"/>
      <c r="E191" s="3"/>
      <c r="F191" s="9"/>
      <c r="G191" s="3"/>
      <c r="H191" s="3"/>
      <c r="I191" s="3"/>
      <c r="J191" s="3"/>
      <c r="K191" s="3"/>
      <c r="L191" s="9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7.25" customHeight="1">
      <c r="A192" s="3"/>
      <c r="B192" s="3"/>
      <c r="C192" s="5"/>
      <c r="D192" s="5"/>
      <c r="E192" s="3"/>
      <c r="F192" s="9"/>
      <c r="G192" s="3"/>
      <c r="H192" s="3"/>
      <c r="I192" s="3"/>
      <c r="J192" s="3"/>
      <c r="K192" s="3"/>
      <c r="L192" s="9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7.25" customHeight="1">
      <c r="A193" s="3"/>
      <c r="B193" s="3"/>
      <c r="C193" s="5"/>
      <c r="D193" s="5"/>
      <c r="E193" s="3"/>
      <c r="F193" s="9"/>
      <c r="G193" s="3"/>
      <c r="H193" s="3"/>
      <c r="I193" s="3"/>
      <c r="J193" s="3"/>
      <c r="K193" s="3"/>
      <c r="L193" s="9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7.25" customHeight="1">
      <c r="A194" s="3"/>
      <c r="B194" s="3"/>
      <c r="C194" s="5"/>
      <c r="D194" s="5"/>
      <c r="E194" s="3"/>
      <c r="F194" s="9"/>
      <c r="G194" s="3"/>
      <c r="H194" s="3"/>
      <c r="I194" s="3"/>
      <c r="J194" s="3"/>
      <c r="K194" s="3"/>
      <c r="L194" s="9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7.25" customHeight="1">
      <c r="A195" s="3"/>
      <c r="B195" s="3"/>
      <c r="C195" s="5"/>
      <c r="D195" s="5"/>
      <c r="E195" s="3"/>
      <c r="F195" s="9"/>
      <c r="G195" s="3"/>
      <c r="H195" s="3"/>
      <c r="I195" s="3"/>
      <c r="J195" s="3"/>
      <c r="K195" s="3"/>
      <c r="L195" s="9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7.25" customHeight="1">
      <c r="A196" s="3"/>
      <c r="B196" s="3"/>
      <c r="C196" s="5"/>
      <c r="D196" s="5"/>
      <c r="E196" s="3"/>
      <c r="F196" s="9"/>
      <c r="G196" s="3"/>
      <c r="H196" s="3"/>
      <c r="I196" s="3"/>
      <c r="J196" s="3"/>
      <c r="K196" s="3"/>
      <c r="L196" s="9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7.25" customHeight="1">
      <c r="A197" s="3"/>
      <c r="B197" s="3"/>
      <c r="C197" s="5"/>
      <c r="D197" s="5"/>
      <c r="E197" s="3"/>
      <c r="F197" s="9"/>
      <c r="G197" s="3"/>
      <c r="H197" s="3"/>
      <c r="I197" s="3"/>
      <c r="J197" s="3"/>
      <c r="K197" s="3"/>
      <c r="L197" s="9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7.25" customHeight="1">
      <c r="A198" s="3"/>
      <c r="B198" s="3"/>
      <c r="C198" s="5"/>
      <c r="D198" s="5"/>
      <c r="E198" s="3"/>
      <c r="F198" s="9"/>
      <c r="G198" s="3"/>
      <c r="H198" s="3"/>
      <c r="I198" s="3"/>
      <c r="J198" s="3"/>
      <c r="K198" s="3"/>
      <c r="L198" s="9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7.25" customHeight="1">
      <c r="A199" s="3"/>
      <c r="B199" s="3"/>
      <c r="C199" s="5"/>
      <c r="D199" s="5"/>
      <c r="E199" s="3"/>
      <c r="F199" s="9"/>
      <c r="G199" s="3"/>
      <c r="H199" s="3"/>
      <c r="I199" s="3"/>
      <c r="J199" s="3"/>
      <c r="K199" s="3"/>
      <c r="L199" s="9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7.25" customHeight="1">
      <c r="A200" s="3"/>
      <c r="B200" s="3"/>
      <c r="C200" s="5"/>
      <c r="D200" s="5"/>
      <c r="E200" s="3"/>
      <c r="F200" s="9"/>
      <c r="G200" s="3"/>
      <c r="H200" s="3"/>
      <c r="I200" s="3"/>
      <c r="J200" s="3"/>
      <c r="K200" s="3"/>
      <c r="L200" s="9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7.25" customHeight="1">
      <c r="A201" s="3"/>
      <c r="B201" s="3"/>
      <c r="C201" s="5"/>
      <c r="D201" s="5"/>
      <c r="E201" s="3"/>
      <c r="F201" s="9"/>
      <c r="G201" s="3"/>
      <c r="H201" s="3"/>
      <c r="I201" s="3"/>
      <c r="J201" s="3"/>
      <c r="K201" s="3"/>
      <c r="L201" s="9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7.25" customHeight="1">
      <c r="A202" s="3"/>
      <c r="B202" s="3"/>
      <c r="C202" s="5"/>
      <c r="D202" s="5"/>
      <c r="E202" s="3"/>
      <c r="F202" s="9"/>
      <c r="G202" s="3"/>
      <c r="H202" s="3"/>
      <c r="I202" s="3"/>
      <c r="J202" s="3"/>
      <c r="K202" s="3"/>
      <c r="L202" s="9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7.25" customHeight="1">
      <c r="A203" s="3"/>
      <c r="B203" s="3"/>
      <c r="C203" s="5"/>
      <c r="D203" s="5"/>
      <c r="E203" s="3"/>
      <c r="F203" s="9"/>
      <c r="G203" s="3"/>
      <c r="H203" s="3"/>
      <c r="I203" s="3"/>
      <c r="J203" s="3"/>
      <c r="K203" s="3"/>
      <c r="L203" s="9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7.25" customHeight="1">
      <c r="A204" s="3"/>
      <c r="B204" s="3"/>
      <c r="C204" s="5"/>
      <c r="D204" s="5"/>
      <c r="E204" s="3"/>
      <c r="F204" s="9"/>
      <c r="G204" s="3"/>
      <c r="H204" s="3"/>
      <c r="I204" s="3"/>
      <c r="J204" s="3"/>
      <c r="K204" s="3"/>
      <c r="L204" s="9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7.25" customHeight="1">
      <c r="A205" s="3"/>
      <c r="B205" s="3"/>
      <c r="C205" s="5"/>
      <c r="D205" s="5"/>
      <c r="E205" s="3"/>
      <c r="F205" s="9"/>
      <c r="G205" s="3"/>
      <c r="H205" s="3"/>
      <c r="I205" s="3"/>
      <c r="J205" s="3"/>
      <c r="K205" s="3"/>
      <c r="L205" s="9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7.25" customHeight="1">
      <c r="A206" s="3"/>
      <c r="B206" s="3"/>
      <c r="C206" s="5"/>
      <c r="D206" s="5"/>
      <c r="E206" s="3"/>
      <c r="F206" s="9"/>
      <c r="G206" s="3"/>
      <c r="H206" s="3"/>
      <c r="I206" s="3"/>
      <c r="J206" s="3"/>
      <c r="K206" s="3"/>
      <c r="L206" s="9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7.25" customHeight="1">
      <c r="A207" s="3"/>
      <c r="B207" s="3"/>
      <c r="C207" s="5"/>
      <c r="D207" s="5"/>
      <c r="E207" s="3"/>
      <c r="F207" s="9"/>
      <c r="G207" s="3"/>
      <c r="H207" s="3"/>
      <c r="I207" s="3"/>
      <c r="J207" s="3"/>
      <c r="K207" s="3"/>
      <c r="L207" s="9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7.25" customHeight="1">
      <c r="A208" s="3"/>
      <c r="B208" s="3"/>
      <c r="C208" s="5"/>
      <c r="D208" s="5"/>
      <c r="E208" s="3"/>
      <c r="F208" s="9"/>
      <c r="G208" s="3"/>
      <c r="H208" s="3"/>
      <c r="I208" s="3"/>
      <c r="J208" s="3"/>
      <c r="K208" s="3"/>
      <c r="L208" s="9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7.25" customHeight="1">
      <c r="A209" s="3"/>
      <c r="B209" s="3"/>
      <c r="C209" s="5"/>
      <c r="D209" s="5"/>
      <c r="E209" s="3"/>
      <c r="F209" s="9"/>
      <c r="G209" s="3"/>
      <c r="H209" s="3"/>
      <c r="I209" s="3"/>
      <c r="J209" s="3"/>
      <c r="K209" s="3"/>
      <c r="L209" s="9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7.25" customHeight="1">
      <c r="A210" s="3"/>
      <c r="B210" s="3"/>
      <c r="C210" s="5"/>
      <c r="D210" s="5"/>
      <c r="E210" s="3"/>
      <c r="F210" s="9"/>
      <c r="G210" s="3"/>
      <c r="H210" s="3"/>
      <c r="I210" s="3"/>
      <c r="J210" s="3"/>
      <c r="K210" s="3"/>
      <c r="L210" s="9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7.25" customHeight="1">
      <c r="A211" s="3"/>
      <c r="B211" s="3"/>
      <c r="C211" s="5"/>
      <c r="D211" s="5"/>
      <c r="E211" s="3"/>
      <c r="F211" s="9"/>
      <c r="G211" s="3"/>
      <c r="H211" s="3"/>
      <c r="I211" s="3"/>
      <c r="J211" s="3"/>
      <c r="K211" s="3"/>
      <c r="L211" s="9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7.25" customHeight="1">
      <c r="A212" s="3"/>
      <c r="B212" s="3"/>
      <c r="C212" s="5"/>
      <c r="D212" s="5"/>
      <c r="E212" s="3"/>
      <c r="F212" s="9"/>
      <c r="G212" s="3"/>
      <c r="H212" s="3"/>
      <c r="I212" s="3"/>
      <c r="J212" s="3"/>
      <c r="K212" s="3"/>
      <c r="L212" s="9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7.25" customHeight="1">
      <c r="A213" s="3"/>
      <c r="B213" s="3"/>
      <c r="C213" s="5"/>
      <c r="D213" s="5"/>
      <c r="E213" s="3"/>
      <c r="F213" s="9"/>
      <c r="G213" s="3"/>
      <c r="H213" s="3"/>
      <c r="I213" s="3"/>
      <c r="J213" s="3"/>
      <c r="K213" s="3"/>
      <c r="L213" s="9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7.25" customHeight="1">
      <c r="A214" s="3"/>
      <c r="B214" s="3"/>
      <c r="C214" s="5"/>
      <c r="D214" s="5"/>
      <c r="E214" s="3"/>
      <c r="F214" s="9"/>
      <c r="G214" s="3"/>
      <c r="H214" s="3"/>
      <c r="I214" s="3"/>
      <c r="J214" s="3"/>
      <c r="K214" s="3"/>
      <c r="L214" s="9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7.25" customHeight="1">
      <c r="A215" s="3"/>
      <c r="B215" s="3"/>
      <c r="C215" s="5"/>
      <c r="D215" s="5"/>
      <c r="E215" s="3"/>
      <c r="F215" s="9"/>
      <c r="G215" s="3"/>
      <c r="H215" s="3"/>
      <c r="I215" s="3"/>
      <c r="J215" s="3"/>
      <c r="K215" s="3"/>
      <c r="L215" s="9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7.25" customHeight="1">
      <c r="A216" s="3"/>
      <c r="B216" s="3"/>
      <c r="C216" s="5"/>
      <c r="D216" s="5"/>
      <c r="E216" s="3"/>
      <c r="F216" s="9"/>
      <c r="G216" s="3"/>
      <c r="H216" s="3"/>
      <c r="I216" s="3"/>
      <c r="J216" s="3"/>
      <c r="K216" s="3"/>
      <c r="L216" s="9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7.25" customHeight="1">
      <c r="A217" s="3"/>
      <c r="B217" s="3"/>
      <c r="C217" s="5"/>
      <c r="D217" s="5"/>
      <c r="E217" s="3"/>
      <c r="F217" s="9"/>
      <c r="G217" s="3"/>
      <c r="H217" s="3"/>
      <c r="I217" s="3"/>
      <c r="J217" s="3"/>
      <c r="K217" s="3"/>
      <c r="L217" s="9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7.25" customHeight="1">
      <c r="A218" s="3"/>
      <c r="B218" s="3"/>
      <c r="C218" s="5"/>
      <c r="D218" s="5"/>
      <c r="E218" s="3"/>
      <c r="F218" s="9"/>
      <c r="G218" s="3"/>
      <c r="H218" s="3"/>
      <c r="I218" s="3"/>
      <c r="J218" s="3"/>
      <c r="K218" s="3"/>
      <c r="L218" s="9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7.25" customHeight="1">
      <c r="A219" s="3"/>
      <c r="B219" s="3"/>
      <c r="C219" s="5"/>
      <c r="D219" s="5"/>
      <c r="E219" s="3"/>
      <c r="F219" s="9"/>
      <c r="G219" s="3"/>
      <c r="H219" s="3"/>
      <c r="I219" s="3"/>
      <c r="J219" s="3"/>
      <c r="K219" s="3"/>
      <c r="L219" s="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7.25" customHeight="1">
      <c r="A220" s="3"/>
      <c r="B220" s="3"/>
      <c r="C220" s="5"/>
      <c r="D220" s="5"/>
      <c r="E220" s="3"/>
      <c r="F220" s="9"/>
      <c r="G220" s="3"/>
      <c r="H220" s="3"/>
      <c r="I220" s="3"/>
      <c r="J220" s="3"/>
      <c r="K220" s="3"/>
      <c r="L220" s="9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7.25" customHeight="1">
      <c r="A221" s="3"/>
      <c r="B221" s="3"/>
      <c r="C221" s="5"/>
      <c r="D221" s="5"/>
      <c r="E221" s="3"/>
      <c r="F221" s="9"/>
      <c r="G221" s="3"/>
      <c r="H221" s="3"/>
      <c r="I221" s="3"/>
      <c r="J221" s="3"/>
      <c r="K221" s="3"/>
      <c r="L221" s="9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7.25" customHeight="1">
      <c r="A222" s="3"/>
      <c r="B222" s="3"/>
      <c r="C222" s="5"/>
      <c r="D222" s="5"/>
      <c r="E222" s="3"/>
      <c r="F222" s="9"/>
      <c r="G222" s="3"/>
      <c r="H222" s="3"/>
      <c r="I222" s="3"/>
      <c r="J222" s="3"/>
      <c r="K222" s="3"/>
      <c r="L222" s="9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7.25" customHeight="1">
      <c r="A223" s="3"/>
      <c r="B223" s="3"/>
      <c r="C223" s="5"/>
      <c r="D223" s="5"/>
      <c r="E223" s="3"/>
      <c r="F223" s="9"/>
      <c r="G223" s="3"/>
      <c r="H223" s="3"/>
      <c r="I223" s="3"/>
      <c r="J223" s="3"/>
      <c r="K223" s="3"/>
      <c r="L223" s="9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7.25" customHeight="1">
      <c r="A224" s="3"/>
      <c r="B224" s="3"/>
      <c r="C224" s="5"/>
      <c r="D224" s="5"/>
      <c r="E224" s="3"/>
      <c r="F224" s="9"/>
      <c r="G224" s="3"/>
      <c r="H224" s="3"/>
      <c r="I224" s="3"/>
      <c r="J224" s="3"/>
      <c r="K224" s="3"/>
      <c r="L224" s="9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7.25" customHeight="1">
      <c r="A225" s="3"/>
      <c r="B225" s="3"/>
      <c r="C225" s="5"/>
      <c r="D225" s="5"/>
      <c r="E225" s="3"/>
      <c r="F225" s="9"/>
      <c r="G225" s="3"/>
      <c r="H225" s="3"/>
      <c r="I225" s="3"/>
      <c r="J225" s="3"/>
      <c r="K225" s="3"/>
      <c r="L225" s="9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7.25" customHeight="1">
      <c r="A226" s="3"/>
      <c r="B226" s="3"/>
      <c r="C226" s="5"/>
      <c r="D226" s="5"/>
      <c r="E226" s="3"/>
      <c r="F226" s="9"/>
      <c r="G226" s="3"/>
      <c r="H226" s="3"/>
      <c r="I226" s="3"/>
      <c r="J226" s="3"/>
      <c r="K226" s="3"/>
      <c r="L226" s="9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7.25" customHeight="1">
      <c r="A227" s="3"/>
      <c r="B227" s="3"/>
      <c r="C227" s="5"/>
      <c r="D227" s="5"/>
      <c r="E227" s="3"/>
      <c r="F227" s="9"/>
      <c r="G227" s="3"/>
      <c r="H227" s="3"/>
      <c r="I227" s="3"/>
      <c r="J227" s="3"/>
      <c r="K227" s="3"/>
      <c r="L227" s="9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7.25" customHeight="1">
      <c r="A228" s="3"/>
      <c r="B228" s="3"/>
      <c r="C228" s="5"/>
      <c r="D228" s="5"/>
      <c r="E228" s="3"/>
      <c r="F228" s="9"/>
      <c r="G228" s="3"/>
      <c r="H228" s="3"/>
      <c r="I228" s="3"/>
      <c r="J228" s="3"/>
      <c r="K228" s="3"/>
      <c r="L228" s="9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7.25" customHeight="1">
      <c r="A229" s="3"/>
      <c r="B229" s="3"/>
      <c r="C229" s="5"/>
      <c r="D229" s="5"/>
      <c r="E229" s="3"/>
      <c r="F229" s="9"/>
      <c r="G229" s="3"/>
      <c r="H229" s="3"/>
      <c r="I229" s="3"/>
      <c r="J229" s="3"/>
      <c r="K229" s="3"/>
      <c r="L229" s="9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7.25" customHeight="1">
      <c r="A230" s="3"/>
      <c r="B230" s="3"/>
      <c r="C230" s="5"/>
      <c r="D230" s="5"/>
      <c r="E230" s="3"/>
      <c r="F230" s="9"/>
      <c r="G230" s="3"/>
      <c r="H230" s="3"/>
      <c r="I230" s="3"/>
      <c r="J230" s="3"/>
      <c r="K230" s="3"/>
      <c r="L230" s="9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7.25" customHeight="1">
      <c r="A231" s="3"/>
      <c r="B231" s="3"/>
      <c r="C231" s="5"/>
      <c r="D231" s="5"/>
      <c r="E231" s="3"/>
      <c r="F231" s="9"/>
      <c r="G231" s="3"/>
      <c r="H231" s="3"/>
      <c r="I231" s="3"/>
      <c r="J231" s="3"/>
      <c r="K231" s="3"/>
      <c r="L231" s="9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7.25" customHeight="1">
      <c r="A232" s="3"/>
      <c r="B232" s="3"/>
      <c r="C232" s="5"/>
      <c r="D232" s="5"/>
      <c r="E232" s="3"/>
      <c r="F232" s="9"/>
      <c r="G232" s="3"/>
      <c r="H232" s="3"/>
      <c r="I232" s="3"/>
      <c r="J232" s="3"/>
      <c r="K232" s="3"/>
      <c r="L232" s="9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7.25" customHeight="1">
      <c r="A233" s="3"/>
      <c r="B233" s="3"/>
      <c r="C233" s="5"/>
      <c r="D233" s="5"/>
      <c r="E233" s="3"/>
      <c r="F233" s="9"/>
      <c r="G233" s="3"/>
      <c r="H233" s="3"/>
      <c r="I233" s="3"/>
      <c r="J233" s="3"/>
      <c r="K233" s="3"/>
      <c r="L233" s="9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7.25" customHeight="1">
      <c r="A234" s="3"/>
      <c r="B234" s="3"/>
      <c r="C234" s="5"/>
      <c r="D234" s="5"/>
      <c r="E234" s="3"/>
      <c r="F234" s="9"/>
      <c r="G234" s="3"/>
      <c r="H234" s="3"/>
      <c r="I234" s="3"/>
      <c r="J234" s="3"/>
      <c r="K234" s="3"/>
      <c r="L234" s="9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7.25" customHeight="1">
      <c r="A235" s="3"/>
      <c r="B235" s="3"/>
      <c r="C235" s="5"/>
      <c r="D235" s="5"/>
      <c r="E235" s="3"/>
      <c r="F235" s="9"/>
      <c r="G235" s="3"/>
      <c r="H235" s="3"/>
      <c r="I235" s="3"/>
      <c r="J235" s="3"/>
      <c r="K235" s="3"/>
      <c r="L235" s="9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7.25" customHeight="1">
      <c r="A236" s="3"/>
      <c r="B236" s="3"/>
      <c r="C236" s="5"/>
      <c r="D236" s="5"/>
      <c r="E236" s="3"/>
      <c r="F236" s="9"/>
      <c r="G236" s="3"/>
      <c r="H236" s="3"/>
      <c r="I236" s="3"/>
      <c r="J236" s="3"/>
      <c r="K236" s="3"/>
      <c r="L236" s="9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7.25" customHeight="1">
      <c r="A237" s="3"/>
      <c r="B237" s="3"/>
      <c r="C237" s="5"/>
      <c r="D237" s="5"/>
      <c r="E237" s="3"/>
      <c r="F237" s="9"/>
      <c r="G237" s="3"/>
      <c r="H237" s="3"/>
      <c r="I237" s="3"/>
      <c r="J237" s="3"/>
      <c r="K237" s="3"/>
      <c r="L237" s="9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7.25" customHeight="1">
      <c r="A238" s="3"/>
      <c r="B238" s="3"/>
      <c r="C238" s="5"/>
      <c r="D238" s="5"/>
      <c r="E238" s="3"/>
      <c r="F238" s="9"/>
      <c r="G238" s="3"/>
      <c r="H238" s="3"/>
      <c r="I238" s="3"/>
      <c r="J238" s="3"/>
      <c r="K238" s="3"/>
      <c r="L238" s="9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7.25" customHeight="1">
      <c r="A239" s="3"/>
      <c r="B239" s="3"/>
      <c r="C239" s="5"/>
      <c r="D239" s="5"/>
      <c r="E239" s="3"/>
      <c r="F239" s="9"/>
      <c r="G239" s="3"/>
      <c r="H239" s="3"/>
      <c r="I239" s="3"/>
      <c r="J239" s="3"/>
      <c r="K239" s="3"/>
      <c r="L239" s="9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7.25" customHeight="1">
      <c r="A240" s="3"/>
      <c r="B240" s="3"/>
      <c r="C240" s="5"/>
      <c r="D240" s="5"/>
      <c r="E240" s="3"/>
      <c r="F240" s="9"/>
      <c r="G240" s="3"/>
      <c r="H240" s="3"/>
      <c r="I240" s="3"/>
      <c r="J240" s="3"/>
      <c r="K240" s="3"/>
      <c r="L240" s="9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7.25" customHeight="1">
      <c r="A241" s="3"/>
      <c r="B241" s="3"/>
      <c r="C241" s="5"/>
      <c r="D241" s="5"/>
      <c r="E241" s="3"/>
      <c r="F241" s="9"/>
      <c r="G241" s="3"/>
      <c r="H241" s="3"/>
      <c r="I241" s="3"/>
      <c r="J241" s="3"/>
      <c r="K241" s="3"/>
      <c r="L241" s="9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7.25" customHeight="1">
      <c r="A242" s="3"/>
      <c r="B242" s="3"/>
      <c r="C242" s="5"/>
      <c r="D242" s="5"/>
      <c r="E242" s="3"/>
      <c r="F242" s="9"/>
      <c r="G242" s="3"/>
      <c r="H242" s="3"/>
      <c r="I242" s="3"/>
      <c r="J242" s="3"/>
      <c r="K242" s="3"/>
      <c r="L242" s="9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7.25" customHeight="1">
      <c r="A243" s="3"/>
      <c r="B243" s="3"/>
      <c r="C243" s="5"/>
      <c r="D243" s="5"/>
      <c r="E243" s="3"/>
      <c r="F243" s="9"/>
      <c r="G243" s="3"/>
      <c r="H243" s="3"/>
      <c r="I243" s="3"/>
      <c r="J243" s="3"/>
      <c r="K243" s="3"/>
      <c r="L243" s="9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7.25" customHeight="1">
      <c r="A244" s="3"/>
      <c r="B244" s="3"/>
      <c r="C244" s="5"/>
      <c r="D244" s="5"/>
      <c r="E244" s="3"/>
      <c r="F244" s="9"/>
      <c r="G244" s="3"/>
      <c r="H244" s="3"/>
      <c r="I244" s="3"/>
      <c r="J244" s="3"/>
      <c r="K244" s="3"/>
      <c r="L244" s="9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7.25" customHeight="1">
      <c r="A245" s="3"/>
      <c r="B245" s="3"/>
      <c r="C245" s="5"/>
      <c r="D245" s="5"/>
      <c r="E245" s="3"/>
      <c r="F245" s="9"/>
      <c r="G245" s="3"/>
      <c r="H245" s="3"/>
      <c r="I245" s="3"/>
      <c r="J245" s="3"/>
      <c r="K245" s="3"/>
      <c r="L245" s="9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7.25" customHeight="1">
      <c r="A246" s="3"/>
      <c r="B246" s="3"/>
      <c r="C246" s="5"/>
      <c r="D246" s="5"/>
      <c r="E246" s="3"/>
      <c r="F246" s="9"/>
      <c r="G246" s="3"/>
      <c r="H246" s="3"/>
      <c r="I246" s="3"/>
      <c r="J246" s="3"/>
      <c r="K246" s="3"/>
      <c r="L246" s="9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7.25" customHeight="1">
      <c r="A247" s="3"/>
      <c r="B247" s="3"/>
      <c r="C247" s="5"/>
      <c r="D247" s="5"/>
      <c r="E247" s="3"/>
      <c r="F247" s="9"/>
      <c r="G247" s="3"/>
      <c r="H247" s="3"/>
      <c r="I247" s="3"/>
      <c r="J247" s="3"/>
      <c r="K247" s="3"/>
      <c r="L247" s="9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7.25" customHeight="1">
      <c r="A248" s="3"/>
      <c r="B248" s="3"/>
      <c r="C248" s="5"/>
      <c r="D248" s="5"/>
      <c r="E248" s="3"/>
      <c r="F248" s="9"/>
      <c r="G248" s="3"/>
      <c r="H248" s="3"/>
      <c r="I248" s="3"/>
      <c r="J248" s="3"/>
      <c r="K248" s="3"/>
      <c r="L248" s="9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7.25" customHeight="1">
      <c r="A249" s="3"/>
      <c r="B249" s="3"/>
      <c r="C249" s="5"/>
      <c r="D249" s="5"/>
      <c r="E249" s="3"/>
      <c r="F249" s="9"/>
      <c r="G249" s="3"/>
      <c r="H249" s="3"/>
      <c r="I249" s="3"/>
      <c r="J249" s="3"/>
      <c r="K249" s="3"/>
      <c r="L249" s="9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7.25" customHeight="1">
      <c r="A250" s="3"/>
      <c r="B250" s="3"/>
      <c r="C250" s="5"/>
      <c r="D250" s="5"/>
      <c r="E250" s="3"/>
      <c r="F250" s="9"/>
      <c r="G250" s="3"/>
      <c r="H250" s="3"/>
      <c r="I250" s="3"/>
      <c r="J250" s="3"/>
      <c r="K250" s="3"/>
      <c r="L250" s="9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7.25" customHeight="1">
      <c r="A251" s="3"/>
      <c r="B251" s="3"/>
      <c r="C251" s="5"/>
      <c r="D251" s="5"/>
      <c r="E251" s="3"/>
      <c r="F251" s="9"/>
      <c r="G251" s="3"/>
      <c r="H251" s="3"/>
      <c r="I251" s="3"/>
      <c r="J251" s="3"/>
      <c r="K251" s="3"/>
      <c r="L251" s="9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7.25" customHeight="1">
      <c r="A252" s="3"/>
      <c r="B252" s="3"/>
      <c r="C252" s="5"/>
      <c r="D252" s="5"/>
      <c r="E252" s="3"/>
      <c r="F252" s="9"/>
      <c r="G252" s="3"/>
      <c r="H252" s="3"/>
      <c r="I252" s="3"/>
      <c r="J252" s="3"/>
      <c r="K252" s="3"/>
      <c r="L252" s="9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7.25" customHeight="1">
      <c r="A253" s="3"/>
      <c r="B253" s="3"/>
      <c r="C253" s="5"/>
      <c r="D253" s="5"/>
      <c r="E253" s="3"/>
      <c r="F253" s="9"/>
      <c r="G253" s="3"/>
      <c r="H253" s="3"/>
      <c r="I253" s="3"/>
      <c r="J253" s="3"/>
      <c r="K253" s="3"/>
      <c r="L253" s="9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7.25" customHeight="1">
      <c r="A254" s="3"/>
      <c r="B254" s="3"/>
      <c r="C254" s="5"/>
      <c r="D254" s="5"/>
      <c r="E254" s="3"/>
      <c r="F254" s="9"/>
      <c r="G254" s="3"/>
      <c r="H254" s="3"/>
      <c r="I254" s="3"/>
      <c r="J254" s="3"/>
      <c r="K254" s="3"/>
      <c r="L254" s="9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7.25" customHeight="1">
      <c r="A255" s="3"/>
      <c r="B255" s="3"/>
      <c r="C255" s="5"/>
      <c r="D255" s="5"/>
      <c r="E255" s="3"/>
      <c r="F255" s="9"/>
      <c r="G255" s="3"/>
      <c r="H255" s="3"/>
      <c r="I255" s="3"/>
      <c r="J255" s="3"/>
      <c r="K255" s="3"/>
      <c r="L255" s="9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7.25" customHeight="1">
      <c r="A256" s="3"/>
      <c r="B256" s="3"/>
      <c r="C256" s="5"/>
      <c r="D256" s="5"/>
      <c r="E256" s="3"/>
      <c r="F256" s="9"/>
      <c r="G256" s="3"/>
      <c r="H256" s="3"/>
      <c r="I256" s="3"/>
      <c r="J256" s="3"/>
      <c r="K256" s="3"/>
      <c r="L256" s="9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</sheetData>
  <mergeCells count="49">
    <mergeCell ref="E55:H55"/>
    <mergeCell ref="E56:H56"/>
    <mergeCell ref="E49:J49"/>
    <mergeCell ref="K49:P49"/>
    <mergeCell ref="Q49:V49"/>
    <mergeCell ref="E50:H50"/>
    <mergeCell ref="K50:N50"/>
    <mergeCell ref="E51:H51"/>
    <mergeCell ref="Q52:T52"/>
    <mergeCell ref="Q55:T55"/>
    <mergeCell ref="Q56:T56"/>
    <mergeCell ref="K51:N51"/>
    <mergeCell ref="K52:N52"/>
    <mergeCell ref="K53:N53"/>
    <mergeCell ref="K54:N54"/>
    <mergeCell ref="K55:N55"/>
    <mergeCell ref="K56:N56"/>
    <mergeCell ref="H4:H6"/>
    <mergeCell ref="Q50:T50"/>
    <mergeCell ref="Q51:T51"/>
    <mergeCell ref="Q53:T53"/>
    <mergeCell ref="Q54:T54"/>
    <mergeCell ref="E52:H52"/>
    <mergeCell ref="E53:H53"/>
    <mergeCell ref="E54:H54"/>
    <mergeCell ref="A1:B1"/>
    <mergeCell ref="A3:E3"/>
    <mergeCell ref="A4:A6"/>
    <mergeCell ref="B4:B6"/>
    <mergeCell ref="C4:D5"/>
    <mergeCell ref="E4:G5"/>
    <mergeCell ref="AD4:AE4"/>
    <mergeCell ref="T4:T6"/>
    <mergeCell ref="U4:U5"/>
    <mergeCell ref="V4:V5"/>
    <mergeCell ref="W4:W5"/>
    <mergeCell ref="X4:X5"/>
    <mergeCell ref="Y4:Y5"/>
    <mergeCell ref="Z4:Z5"/>
    <mergeCell ref="P4:P5"/>
    <mergeCell ref="Q4:S5"/>
    <mergeCell ref="AA4:AA5"/>
    <mergeCell ref="AB4:AB5"/>
    <mergeCell ref="AC4:AC5"/>
    <mergeCell ref="I4:I5"/>
    <mergeCell ref="J4:J5"/>
    <mergeCell ref="K4:M5"/>
    <mergeCell ref="N4:N6"/>
    <mergeCell ref="O4:O5"/>
  </mergeCells>
  <printOptions horizontalCentered="1"/>
  <pageMargins left="0" right="0" top="0.5" bottom="0.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2.5703125" defaultRowHeight="15" customHeight="1"/>
  <cols>
    <col min="1" max="1" width="3.42578125" customWidth="1"/>
    <col min="2" max="2" width="24.140625" customWidth="1"/>
    <col min="3" max="3" width="10.85546875" customWidth="1"/>
    <col min="4" max="4" width="11.85546875" customWidth="1"/>
    <col min="5" max="5" width="5" customWidth="1"/>
    <col min="6" max="7" width="4.5703125" customWidth="1"/>
    <col min="8" max="8" width="6.42578125" customWidth="1"/>
    <col min="9" max="9" width="4.7109375" customWidth="1"/>
    <col min="10" max="19" width="4.5703125" customWidth="1"/>
    <col min="20" max="20" width="5.5703125" customWidth="1"/>
    <col min="21" max="23" width="4.5703125" customWidth="1"/>
    <col min="24" max="28" width="3.140625" customWidth="1"/>
    <col min="29" max="29" width="5.28515625" customWidth="1"/>
    <col min="30" max="30" width="4.140625" customWidth="1"/>
    <col min="31" max="31" width="3.28515625" customWidth="1"/>
  </cols>
  <sheetData>
    <row r="1" spans="1:31">
      <c r="A1" s="455" t="s">
        <v>0</v>
      </c>
      <c r="B1" s="446"/>
      <c r="C1" s="118"/>
      <c r="D1" s="3"/>
      <c r="E1" s="3"/>
      <c r="F1" s="9"/>
      <c r="G1" s="3"/>
      <c r="H1" s="3"/>
      <c r="I1" s="3"/>
      <c r="J1" s="3"/>
      <c r="K1" s="3"/>
      <c r="L1" s="9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>
      <c r="A2" s="3" t="s">
        <v>167</v>
      </c>
      <c r="B2" s="3"/>
      <c r="C2" s="119"/>
      <c r="D2" s="7"/>
      <c r="E2" s="7"/>
      <c r="F2" s="8"/>
      <c r="G2" s="7"/>
      <c r="H2" s="7"/>
      <c r="I2" s="2"/>
      <c r="J2" s="3"/>
      <c r="K2" s="3"/>
      <c r="L2" s="9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>
      <c r="A3" s="456"/>
      <c r="B3" s="453"/>
      <c r="C3" s="453"/>
      <c r="D3" s="453"/>
      <c r="E3" s="3"/>
      <c r="F3" s="9"/>
      <c r="G3" s="3"/>
      <c r="H3" s="3"/>
      <c r="I3" s="3"/>
      <c r="J3" s="3"/>
      <c r="K3" s="3"/>
      <c r="L3" s="9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24.7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45"/>
      <c r="X4" s="445"/>
      <c r="Y4" s="445"/>
      <c r="Z4" s="445"/>
      <c r="AA4" s="445"/>
      <c r="AB4" s="445"/>
      <c r="AC4" s="447"/>
      <c r="AD4" s="446"/>
      <c r="AE4" s="3"/>
    </row>
    <row r="5" spans="1:31" ht="25.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3"/>
      <c r="AD5" s="3"/>
      <c r="AE5" s="3"/>
    </row>
    <row r="6" spans="1:31" ht="16.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11"/>
      <c r="X6" s="11"/>
      <c r="Y6" s="11"/>
      <c r="Z6" s="11"/>
      <c r="AA6" s="11"/>
      <c r="AB6" s="11"/>
      <c r="AC6" s="3"/>
      <c r="AD6" s="3"/>
      <c r="AE6" s="3"/>
    </row>
    <row r="7" spans="1:31" ht="16.5" customHeight="1">
      <c r="A7" s="17">
        <v>1</v>
      </c>
      <c r="B7" s="26" t="s">
        <v>168</v>
      </c>
      <c r="C7" s="120" t="s">
        <v>169</v>
      </c>
      <c r="D7" s="27"/>
      <c r="E7" s="14">
        <v>13</v>
      </c>
      <c r="F7" s="14" t="s">
        <v>23</v>
      </c>
      <c r="G7" s="14">
        <v>92</v>
      </c>
      <c r="H7" s="20">
        <f t="shared" ref="H7:H28" si="0">E7/(G7*G7)*10000</f>
        <v>15.359168241965973</v>
      </c>
      <c r="I7" s="21"/>
      <c r="J7" s="17"/>
      <c r="K7" s="22">
        <v>14.5</v>
      </c>
      <c r="L7" s="23" t="s">
        <v>23</v>
      </c>
      <c r="M7" s="22">
        <v>95</v>
      </c>
      <c r="N7" s="20">
        <f t="shared" ref="N7:N28" si="1">K7/(M7*M7)*10000</f>
        <v>16.066481994459835</v>
      </c>
      <c r="O7" s="21"/>
      <c r="P7" s="17"/>
      <c r="Q7" s="22">
        <v>15.4</v>
      </c>
      <c r="R7" s="23" t="s">
        <v>23</v>
      </c>
      <c r="S7" s="22">
        <v>100</v>
      </c>
      <c r="T7" s="20">
        <f t="shared" ref="T7:T32" si="2">Q7/(S7*S7)*10000</f>
        <v>15.400000000000002</v>
      </c>
      <c r="U7" s="17"/>
      <c r="V7" s="17"/>
      <c r="W7" s="3"/>
      <c r="X7" s="3"/>
      <c r="Y7" s="3"/>
      <c r="Z7" s="3"/>
      <c r="AA7" s="3"/>
      <c r="AB7" s="3"/>
      <c r="AC7" s="3"/>
      <c r="AD7" s="3"/>
      <c r="AE7" s="3"/>
    </row>
    <row r="8" spans="1:31" ht="16.5" customHeight="1">
      <c r="A8" s="17">
        <v>2</v>
      </c>
      <c r="B8" s="45" t="s">
        <v>170</v>
      </c>
      <c r="C8" s="47"/>
      <c r="D8" s="47" t="s">
        <v>171</v>
      </c>
      <c r="E8" s="14">
        <v>13.8</v>
      </c>
      <c r="F8" s="14" t="s">
        <v>23</v>
      </c>
      <c r="G8" s="14">
        <v>92</v>
      </c>
      <c r="H8" s="20">
        <f t="shared" si="0"/>
        <v>16.304347826086957</v>
      </c>
      <c r="I8" s="21"/>
      <c r="J8" s="17"/>
      <c r="K8" s="22">
        <v>15.3</v>
      </c>
      <c r="L8" s="23" t="s">
        <v>23</v>
      </c>
      <c r="M8" s="22">
        <v>93</v>
      </c>
      <c r="N8" s="20">
        <f t="shared" si="1"/>
        <v>17.689906347554629</v>
      </c>
      <c r="O8" s="21"/>
      <c r="P8" s="17"/>
      <c r="Q8" s="22">
        <v>15.8</v>
      </c>
      <c r="R8" s="23" t="s">
        <v>23</v>
      </c>
      <c r="S8" s="22">
        <v>98</v>
      </c>
      <c r="T8" s="20">
        <f t="shared" si="2"/>
        <v>16.451478550603916</v>
      </c>
      <c r="U8" s="17"/>
      <c r="V8" s="17"/>
      <c r="W8" s="3"/>
      <c r="X8" s="3"/>
      <c r="Y8" s="3"/>
      <c r="Z8" s="3"/>
      <c r="AA8" s="3"/>
      <c r="AB8" s="3"/>
      <c r="AC8" s="3"/>
      <c r="AD8" s="3"/>
      <c r="AE8" s="3"/>
    </row>
    <row r="9" spans="1:31" ht="16.5" customHeight="1">
      <c r="A9" s="17">
        <v>3</v>
      </c>
      <c r="B9" s="17" t="s">
        <v>172</v>
      </c>
      <c r="C9" s="14" t="s">
        <v>173</v>
      </c>
      <c r="D9" s="17"/>
      <c r="E9" s="14">
        <v>12.8</v>
      </c>
      <c r="F9" s="14" t="s">
        <v>23</v>
      </c>
      <c r="G9" s="14">
        <v>89</v>
      </c>
      <c r="H9" s="20">
        <f t="shared" si="0"/>
        <v>16.159575811134957</v>
      </c>
      <c r="I9" s="121"/>
      <c r="J9" s="122"/>
      <c r="K9" s="123">
        <v>12.8</v>
      </c>
      <c r="L9" s="23" t="s">
        <v>23</v>
      </c>
      <c r="M9" s="22">
        <v>91</v>
      </c>
      <c r="N9" s="20">
        <f t="shared" si="1"/>
        <v>15.457070402125348</v>
      </c>
      <c r="O9" s="81"/>
      <c r="P9" s="17"/>
      <c r="Q9" s="123">
        <v>13.5</v>
      </c>
      <c r="R9" s="23" t="s">
        <v>23</v>
      </c>
      <c r="S9" s="22">
        <v>95</v>
      </c>
      <c r="T9" s="20">
        <f t="shared" si="2"/>
        <v>14.958448753462603</v>
      </c>
      <c r="U9" s="17"/>
      <c r="V9" s="17"/>
      <c r="W9" s="3"/>
      <c r="X9" s="3"/>
      <c r="Y9" s="3"/>
      <c r="Z9" s="3"/>
      <c r="AA9" s="3"/>
      <c r="AB9" s="3"/>
      <c r="AC9" s="3"/>
      <c r="AD9" s="3"/>
      <c r="AE9" s="3"/>
    </row>
    <row r="10" spans="1:31" ht="16.5" customHeight="1">
      <c r="A10" s="17">
        <v>4</v>
      </c>
      <c r="B10" s="26" t="s">
        <v>174</v>
      </c>
      <c r="C10" s="120"/>
      <c r="D10" s="120" t="s">
        <v>175</v>
      </c>
      <c r="E10" s="14">
        <v>12.3</v>
      </c>
      <c r="F10" s="14" t="s">
        <v>23</v>
      </c>
      <c r="G10" s="14">
        <v>89</v>
      </c>
      <c r="H10" s="20">
        <f t="shared" si="0"/>
        <v>15.5283423810125</v>
      </c>
      <c r="I10" s="21"/>
      <c r="J10" s="17"/>
      <c r="K10" s="22">
        <v>13.1</v>
      </c>
      <c r="L10" s="23" t="s">
        <v>23</v>
      </c>
      <c r="M10" s="22">
        <v>91</v>
      </c>
      <c r="N10" s="20">
        <f t="shared" si="1"/>
        <v>15.819345489675159</v>
      </c>
      <c r="O10" s="21"/>
      <c r="P10" s="17"/>
      <c r="Q10" s="22">
        <v>13.5</v>
      </c>
      <c r="R10" s="23" t="s">
        <v>23</v>
      </c>
      <c r="S10" s="22">
        <v>94</v>
      </c>
      <c r="T10" s="20">
        <f t="shared" si="2"/>
        <v>15.278406518786781</v>
      </c>
      <c r="U10" s="17"/>
      <c r="V10" s="17"/>
      <c r="W10" s="3"/>
      <c r="X10" s="3"/>
      <c r="Y10" s="3"/>
      <c r="Z10" s="3"/>
      <c r="AA10" s="3"/>
      <c r="AB10" s="3"/>
      <c r="AC10" s="3"/>
      <c r="AD10" s="3"/>
      <c r="AE10" s="3"/>
    </row>
    <row r="11" spans="1:31" ht="16.5" customHeight="1">
      <c r="A11" s="17">
        <v>5</v>
      </c>
      <c r="B11" s="45" t="s">
        <v>176</v>
      </c>
      <c r="C11" s="47">
        <v>44324</v>
      </c>
      <c r="D11" s="17"/>
      <c r="E11" s="14">
        <v>20</v>
      </c>
      <c r="F11" s="13" t="s">
        <v>56</v>
      </c>
      <c r="G11" s="14">
        <v>94</v>
      </c>
      <c r="H11" s="20">
        <f t="shared" si="0"/>
        <v>22.634676324128563</v>
      </c>
      <c r="I11" s="22" t="s">
        <v>177</v>
      </c>
      <c r="J11" s="55" t="s">
        <v>178</v>
      </c>
      <c r="K11" s="22">
        <v>21.3</v>
      </c>
      <c r="L11" s="48" t="s">
        <v>56</v>
      </c>
      <c r="M11" s="22">
        <v>98</v>
      </c>
      <c r="N11" s="20">
        <f t="shared" si="1"/>
        <v>22.178259058725533</v>
      </c>
      <c r="O11" s="51" t="s">
        <v>179</v>
      </c>
      <c r="P11" s="124" t="s">
        <v>179</v>
      </c>
      <c r="Q11" s="22">
        <v>23.1</v>
      </c>
      <c r="R11" s="48" t="s">
        <v>56</v>
      </c>
      <c r="S11" s="22">
        <v>98</v>
      </c>
      <c r="T11" s="20">
        <f t="shared" si="2"/>
        <v>24.052478134110789</v>
      </c>
      <c r="U11" s="55">
        <v>23.1</v>
      </c>
      <c r="V11" s="55">
        <v>23.1</v>
      </c>
      <c r="W11" s="3"/>
      <c r="X11" s="3"/>
      <c r="Y11" s="3"/>
      <c r="Z11" s="3"/>
      <c r="AA11" s="3"/>
      <c r="AB11" s="3"/>
      <c r="AC11" s="3"/>
      <c r="AD11" s="3"/>
      <c r="AE11" s="3"/>
    </row>
    <row r="12" spans="1:31" ht="16.5" customHeight="1">
      <c r="A12" s="17">
        <v>6</v>
      </c>
      <c r="B12" s="17" t="s">
        <v>180</v>
      </c>
      <c r="C12" s="18" t="s">
        <v>181</v>
      </c>
      <c r="D12" s="47"/>
      <c r="E12" s="14">
        <v>21</v>
      </c>
      <c r="F12" s="13" t="s">
        <v>56</v>
      </c>
      <c r="G12" s="14">
        <v>91</v>
      </c>
      <c r="H12" s="20">
        <f t="shared" si="0"/>
        <v>25.359256128486898</v>
      </c>
      <c r="I12" s="22" t="s">
        <v>182</v>
      </c>
      <c r="J12" s="55" t="s">
        <v>183</v>
      </c>
      <c r="K12" s="22">
        <v>21.3</v>
      </c>
      <c r="L12" s="48" t="s">
        <v>56</v>
      </c>
      <c r="M12" s="22">
        <v>90</v>
      </c>
      <c r="N12" s="20">
        <f t="shared" si="1"/>
        <v>26.296296296296298</v>
      </c>
      <c r="O12" s="51" t="s">
        <v>184</v>
      </c>
      <c r="P12" s="124" t="s">
        <v>179</v>
      </c>
      <c r="Q12" s="22">
        <v>22.7</v>
      </c>
      <c r="R12" s="48" t="s">
        <v>56</v>
      </c>
      <c r="S12" s="22">
        <v>94</v>
      </c>
      <c r="T12" s="20">
        <f t="shared" si="2"/>
        <v>25.690357627885923</v>
      </c>
      <c r="U12" s="55">
        <v>23</v>
      </c>
      <c r="V12" s="55">
        <v>23.2</v>
      </c>
      <c r="W12" s="3"/>
      <c r="X12" s="3"/>
      <c r="Y12" s="3"/>
      <c r="Z12" s="3"/>
      <c r="AA12" s="3"/>
      <c r="AB12" s="3"/>
      <c r="AC12" s="3"/>
      <c r="AD12" s="3"/>
      <c r="AE12" s="3"/>
    </row>
    <row r="13" spans="1:31" ht="16.5" customHeight="1">
      <c r="A13" s="17">
        <v>7</v>
      </c>
      <c r="B13" s="17" t="s">
        <v>185</v>
      </c>
      <c r="C13" s="18"/>
      <c r="D13" s="14" t="s">
        <v>186</v>
      </c>
      <c r="E13" s="14">
        <v>12.4</v>
      </c>
      <c r="F13" s="14" t="s">
        <v>23</v>
      </c>
      <c r="G13" s="14">
        <v>88</v>
      </c>
      <c r="H13" s="20">
        <f t="shared" si="0"/>
        <v>16.012396694214875</v>
      </c>
      <c r="I13" s="21"/>
      <c r="J13" s="17"/>
      <c r="K13" s="22">
        <v>13.1</v>
      </c>
      <c r="L13" s="23" t="s">
        <v>23</v>
      </c>
      <c r="M13" s="22">
        <v>90</v>
      </c>
      <c r="N13" s="20">
        <f t="shared" si="1"/>
        <v>16.172839506172838</v>
      </c>
      <c r="O13" s="21"/>
      <c r="P13" s="17"/>
      <c r="Q13" s="22">
        <v>13.2</v>
      </c>
      <c r="R13" s="23" t="s">
        <v>23</v>
      </c>
      <c r="S13" s="22">
        <v>92</v>
      </c>
      <c r="T13" s="20">
        <f t="shared" si="2"/>
        <v>15.595463137996219</v>
      </c>
      <c r="U13" s="17"/>
      <c r="V13" s="17"/>
      <c r="W13" s="3"/>
      <c r="X13" s="3"/>
      <c r="Y13" s="3"/>
      <c r="Z13" s="3"/>
      <c r="AA13" s="3"/>
      <c r="AB13" s="3"/>
      <c r="AC13" s="3"/>
      <c r="AD13" s="3"/>
      <c r="AE13" s="3"/>
    </row>
    <row r="14" spans="1:31" ht="16.5" customHeight="1">
      <c r="A14" s="17">
        <v>8</v>
      </c>
      <c r="B14" s="26" t="s">
        <v>187</v>
      </c>
      <c r="C14" s="125" t="s">
        <v>188</v>
      </c>
      <c r="D14" s="27"/>
      <c r="E14" s="14">
        <v>13.7</v>
      </c>
      <c r="F14" s="14" t="s">
        <v>23</v>
      </c>
      <c r="G14" s="14">
        <v>91</v>
      </c>
      <c r="H14" s="20">
        <f t="shared" si="0"/>
        <v>16.543895664774784</v>
      </c>
      <c r="I14" s="21"/>
      <c r="J14" s="17"/>
      <c r="K14" s="22">
        <v>14.4</v>
      </c>
      <c r="L14" s="23" t="s">
        <v>23</v>
      </c>
      <c r="M14" s="22">
        <v>93</v>
      </c>
      <c r="N14" s="20">
        <f t="shared" si="1"/>
        <v>16.649323621227889</v>
      </c>
      <c r="O14" s="21"/>
      <c r="P14" s="17"/>
      <c r="Q14" s="22">
        <v>15</v>
      </c>
      <c r="R14" s="23" t="s">
        <v>23</v>
      </c>
      <c r="S14" s="22">
        <v>96</v>
      </c>
      <c r="T14" s="20">
        <f t="shared" si="2"/>
        <v>16.276041666666668</v>
      </c>
      <c r="U14" s="17"/>
      <c r="V14" s="17"/>
      <c r="W14" s="3"/>
      <c r="X14" s="3"/>
      <c r="Y14" s="3"/>
      <c r="Z14" s="3"/>
      <c r="AA14" s="3"/>
      <c r="AB14" s="3"/>
      <c r="AC14" s="3"/>
      <c r="AD14" s="3"/>
      <c r="AE14" s="3"/>
    </row>
    <row r="15" spans="1:31" ht="16.5" customHeight="1">
      <c r="A15" s="17">
        <v>9</v>
      </c>
      <c r="B15" s="26" t="s">
        <v>189</v>
      </c>
      <c r="C15" s="27"/>
      <c r="D15" s="27" t="s">
        <v>190</v>
      </c>
      <c r="E15" s="14">
        <v>12.4</v>
      </c>
      <c r="F15" s="14" t="s">
        <v>23</v>
      </c>
      <c r="G15" s="14">
        <v>87</v>
      </c>
      <c r="H15" s="20">
        <f t="shared" si="0"/>
        <v>16.382613291055623</v>
      </c>
      <c r="I15" s="61"/>
      <c r="J15" s="122"/>
      <c r="K15" s="22">
        <v>13.7</v>
      </c>
      <c r="L15" s="23" t="s">
        <v>23</v>
      </c>
      <c r="M15" s="22">
        <v>90</v>
      </c>
      <c r="N15" s="20">
        <f t="shared" si="1"/>
        <v>16.913580246913579</v>
      </c>
      <c r="O15" s="21"/>
      <c r="P15" s="122"/>
      <c r="Q15" s="22">
        <v>14</v>
      </c>
      <c r="R15" s="23" t="s">
        <v>23</v>
      </c>
      <c r="S15" s="22">
        <v>91</v>
      </c>
      <c r="T15" s="20">
        <f t="shared" si="2"/>
        <v>16.906170752324599</v>
      </c>
      <c r="U15" s="17"/>
      <c r="V15" s="17"/>
      <c r="W15" s="3"/>
      <c r="X15" s="3"/>
      <c r="Y15" s="3"/>
      <c r="Z15" s="3"/>
      <c r="AA15" s="3"/>
      <c r="AB15" s="3"/>
      <c r="AC15" s="3"/>
      <c r="AD15" s="3"/>
      <c r="AE15" s="3"/>
    </row>
    <row r="16" spans="1:31" ht="16.5" customHeight="1">
      <c r="A16" s="17">
        <v>10</v>
      </c>
      <c r="B16" s="26" t="s">
        <v>191</v>
      </c>
      <c r="C16" s="120"/>
      <c r="D16" s="120" t="s">
        <v>192</v>
      </c>
      <c r="E16" s="14">
        <v>11.8</v>
      </c>
      <c r="F16" s="14" t="s">
        <v>23</v>
      </c>
      <c r="G16" s="14">
        <v>87</v>
      </c>
      <c r="H16" s="20">
        <f t="shared" si="0"/>
        <v>15.589906196327124</v>
      </c>
      <c r="I16" s="21"/>
      <c r="J16" s="17"/>
      <c r="K16" s="22">
        <v>12.6</v>
      </c>
      <c r="L16" s="23" t="s">
        <v>23</v>
      </c>
      <c r="M16" s="22">
        <v>89</v>
      </c>
      <c r="N16" s="20">
        <f t="shared" si="1"/>
        <v>15.907082439085974</v>
      </c>
      <c r="O16" s="21"/>
      <c r="P16" s="17"/>
      <c r="Q16" s="22">
        <v>12.9</v>
      </c>
      <c r="R16" s="23" t="s">
        <v>23</v>
      </c>
      <c r="S16" s="22">
        <v>90</v>
      </c>
      <c r="T16" s="20">
        <f t="shared" si="2"/>
        <v>15.925925925925927</v>
      </c>
      <c r="U16" s="17"/>
      <c r="V16" s="17"/>
      <c r="W16" s="3"/>
      <c r="X16" s="3"/>
      <c r="Y16" s="3"/>
      <c r="Z16" s="3"/>
      <c r="AA16" s="3"/>
      <c r="AB16" s="3"/>
      <c r="AC16" s="3"/>
      <c r="AD16" s="3"/>
      <c r="AE16" s="3"/>
    </row>
    <row r="17" spans="1:31" ht="16.5" customHeight="1">
      <c r="A17" s="17">
        <v>11</v>
      </c>
      <c r="B17" s="26" t="s">
        <v>193</v>
      </c>
      <c r="C17" s="27"/>
      <c r="D17" s="27" t="s">
        <v>194</v>
      </c>
      <c r="E17" s="14">
        <v>12.4</v>
      </c>
      <c r="F17" s="14" t="s">
        <v>23</v>
      </c>
      <c r="G17" s="14">
        <v>94</v>
      </c>
      <c r="H17" s="20">
        <f t="shared" si="0"/>
        <v>14.033499320959711</v>
      </c>
      <c r="I17" s="21"/>
      <c r="J17" s="17"/>
      <c r="K17" s="22">
        <v>13</v>
      </c>
      <c r="L17" s="23" t="s">
        <v>23</v>
      </c>
      <c r="M17" s="22">
        <v>95</v>
      </c>
      <c r="N17" s="20">
        <f t="shared" si="1"/>
        <v>14.404432132963988</v>
      </c>
      <c r="O17" s="21"/>
      <c r="P17" s="17"/>
      <c r="Q17" s="22">
        <v>13.6</v>
      </c>
      <c r="R17" s="23" t="s">
        <v>23</v>
      </c>
      <c r="S17" s="22">
        <v>98</v>
      </c>
      <c r="T17" s="20">
        <f t="shared" si="2"/>
        <v>14.160766347355267</v>
      </c>
      <c r="U17" s="17"/>
      <c r="V17" s="17"/>
      <c r="W17" s="3"/>
      <c r="X17" s="3"/>
      <c r="Y17" s="3"/>
      <c r="Z17" s="3"/>
      <c r="AA17" s="3"/>
      <c r="AB17" s="3"/>
      <c r="AC17" s="3"/>
      <c r="AD17" s="3"/>
      <c r="AE17" s="3"/>
    </row>
    <row r="18" spans="1:31" ht="16.5" customHeight="1">
      <c r="A18" s="17">
        <v>12</v>
      </c>
      <c r="B18" s="26" t="s">
        <v>195</v>
      </c>
      <c r="C18" s="27"/>
      <c r="D18" s="27" t="s">
        <v>196</v>
      </c>
      <c r="E18" s="14">
        <v>15.8</v>
      </c>
      <c r="F18" s="14" t="s">
        <v>23</v>
      </c>
      <c r="G18" s="14">
        <v>94</v>
      </c>
      <c r="H18" s="20">
        <f t="shared" si="0"/>
        <v>17.881394296061565</v>
      </c>
      <c r="I18" s="21"/>
      <c r="J18" s="17"/>
      <c r="K18" s="22">
        <v>16.2</v>
      </c>
      <c r="L18" s="23" t="s">
        <v>23</v>
      </c>
      <c r="M18" s="22">
        <v>97</v>
      </c>
      <c r="N18" s="20">
        <f t="shared" si="1"/>
        <v>17.217557657561908</v>
      </c>
      <c r="O18" s="21"/>
      <c r="P18" s="122"/>
      <c r="Q18" s="22">
        <v>17.5</v>
      </c>
      <c r="R18" s="23" t="s">
        <v>23</v>
      </c>
      <c r="S18" s="22">
        <v>100</v>
      </c>
      <c r="T18" s="20">
        <f t="shared" si="2"/>
        <v>17.5</v>
      </c>
      <c r="U18" s="17"/>
      <c r="V18" s="17"/>
      <c r="W18" s="3"/>
      <c r="X18" s="3"/>
      <c r="Y18" s="3"/>
      <c r="Z18" s="3"/>
      <c r="AA18" s="3"/>
      <c r="AB18" s="3"/>
      <c r="AC18" s="3"/>
      <c r="AD18" s="3"/>
      <c r="AE18" s="3"/>
    </row>
    <row r="19" spans="1:31" ht="16.5" customHeight="1">
      <c r="A19" s="17">
        <v>13</v>
      </c>
      <c r="B19" s="26" t="s">
        <v>197</v>
      </c>
      <c r="C19" s="18">
        <v>44255</v>
      </c>
      <c r="D19" s="27"/>
      <c r="E19" s="14">
        <v>13.7</v>
      </c>
      <c r="F19" s="14" t="s">
        <v>23</v>
      </c>
      <c r="G19" s="14">
        <v>94</v>
      </c>
      <c r="H19" s="20">
        <f t="shared" si="0"/>
        <v>15.504753282028068</v>
      </c>
      <c r="I19" s="21"/>
      <c r="J19" s="17"/>
      <c r="K19" s="22">
        <v>14</v>
      </c>
      <c r="L19" s="23" t="s">
        <v>23</v>
      </c>
      <c r="M19" s="22">
        <v>97</v>
      </c>
      <c r="N19" s="20">
        <f t="shared" si="1"/>
        <v>14.879370815176957</v>
      </c>
      <c r="O19" s="21"/>
      <c r="P19" s="122"/>
      <c r="Q19" s="22">
        <v>15.3</v>
      </c>
      <c r="R19" s="23" t="s">
        <v>23</v>
      </c>
      <c r="S19" s="22">
        <v>100</v>
      </c>
      <c r="T19" s="20">
        <f t="shared" si="2"/>
        <v>15.3</v>
      </c>
      <c r="U19" s="17"/>
      <c r="V19" s="17"/>
      <c r="W19" s="3"/>
      <c r="X19" s="3"/>
      <c r="Y19" s="3"/>
      <c r="Z19" s="3"/>
      <c r="AA19" s="3"/>
      <c r="AB19" s="3"/>
      <c r="AC19" s="3"/>
      <c r="AD19" s="3"/>
      <c r="AE19" s="3"/>
    </row>
    <row r="20" spans="1:31" ht="16.5" customHeight="1">
      <c r="A20" s="17">
        <v>14</v>
      </c>
      <c r="B20" s="26" t="s">
        <v>198</v>
      </c>
      <c r="C20" s="125" t="s">
        <v>199</v>
      </c>
      <c r="D20" s="27"/>
      <c r="E20" s="14">
        <v>13.1</v>
      </c>
      <c r="F20" s="14" t="s">
        <v>23</v>
      </c>
      <c r="G20" s="14">
        <v>89</v>
      </c>
      <c r="H20" s="20">
        <f t="shared" si="0"/>
        <v>16.538315869208432</v>
      </c>
      <c r="I20" s="21"/>
      <c r="J20" s="17"/>
      <c r="K20" s="22">
        <v>13.1</v>
      </c>
      <c r="L20" s="23" t="s">
        <v>23</v>
      </c>
      <c r="M20" s="22">
        <v>89</v>
      </c>
      <c r="N20" s="20">
        <f t="shared" si="1"/>
        <v>16.538315869208432</v>
      </c>
      <c r="O20" s="21"/>
      <c r="P20" s="17"/>
      <c r="Q20" s="22">
        <v>13.9</v>
      </c>
      <c r="R20" s="23" t="s">
        <v>23</v>
      </c>
      <c r="S20" s="22">
        <v>90</v>
      </c>
      <c r="T20" s="20">
        <f t="shared" si="2"/>
        <v>17.160493827160494</v>
      </c>
      <c r="U20" s="17"/>
      <c r="V20" s="17"/>
      <c r="W20" s="3"/>
      <c r="X20" s="3"/>
      <c r="Y20" s="3"/>
      <c r="Z20" s="3"/>
      <c r="AA20" s="3"/>
      <c r="AB20" s="3"/>
      <c r="AC20" s="3"/>
      <c r="AD20" s="3"/>
      <c r="AE20" s="3"/>
    </row>
    <row r="21" spans="1:31" ht="16.5" customHeight="1">
      <c r="A21" s="17">
        <v>15</v>
      </c>
      <c r="B21" s="45" t="s">
        <v>200</v>
      </c>
      <c r="C21" s="47" t="s">
        <v>201</v>
      </c>
      <c r="D21" s="19"/>
      <c r="E21" s="14">
        <v>13.1</v>
      </c>
      <c r="F21" s="14" t="s">
        <v>23</v>
      </c>
      <c r="G21" s="14">
        <v>88</v>
      </c>
      <c r="H21" s="20">
        <f t="shared" si="0"/>
        <v>16.916322314049584</v>
      </c>
      <c r="I21" s="21"/>
      <c r="J21" s="17"/>
      <c r="K21" s="22">
        <v>13.5</v>
      </c>
      <c r="L21" s="23" t="s">
        <v>23</v>
      </c>
      <c r="M21" s="22">
        <v>90</v>
      </c>
      <c r="N21" s="20">
        <f t="shared" si="1"/>
        <v>16.666666666666668</v>
      </c>
      <c r="O21" s="21"/>
      <c r="P21" s="122"/>
      <c r="Q21" s="22">
        <v>15.3</v>
      </c>
      <c r="R21" s="23" t="s">
        <v>23</v>
      </c>
      <c r="S21" s="22">
        <v>95</v>
      </c>
      <c r="T21" s="20">
        <f t="shared" si="2"/>
        <v>16.952908587257618</v>
      </c>
      <c r="U21" s="17"/>
      <c r="V21" s="17"/>
      <c r="W21" s="3"/>
      <c r="X21" s="3"/>
      <c r="Y21" s="3"/>
      <c r="Z21" s="3"/>
      <c r="AA21" s="3"/>
      <c r="AB21" s="3"/>
      <c r="AC21" s="3"/>
      <c r="AD21" s="3"/>
      <c r="AE21" s="3"/>
    </row>
    <row r="22" spans="1:31" ht="16.5" customHeight="1">
      <c r="A22" s="17">
        <v>16</v>
      </c>
      <c r="B22" s="24" t="s">
        <v>202</v>
      </c>
      <c r="C22" s="25" t="s">
        <v>203</v>
      </c>
      <c r="D22" s="126"/>
      <c r="E22" s="14">
        <v>10.7</v>
      </c>
      <c r="F22" s="14" t="s">
        <v>23</v>
      </c>
      <c r="G22" s="14">
        <v>84</v>
      </c>
      <c r="H22" s="20">
        <f t="shared" si="0"/>
        <v>15.16439909297052</v>
      </c>
      <c r="I22" s="21"/>
      <c r="J22" s="17"/>
      <c r="K22" s="22">
        <v>11</v>
      </c>
      <c r="L22" s="23" t="s">
        <v>23</v>
      </c>
      <c r="M22" s="22">
        <v>87</v>
      </c>
      <c r="N22" s="20">
        <f t="shared" si="1"/>
        <v>14.532963403355794</v>
      </c>
      <c r="O22" s="21"/>
      <c r="P22" s="17"/>
      <c r="Q22" s="22">
        <v>11.3</v>
      </c>
      <c r="R22" s="23" t="s">
        <v>23</v>
      </c>
      <c r="S22" s="22">
        <v>90</v>
      </c>
      <c r="T22" s="20">
        <f t="shared" si="2"/>
        <v>13.950617283950619</v>
      </c>
      <c r="U22" s="17"/>
      <c r="V22" s="17"/>
      <c r="W22" s="3"/>
      <c r="X22" s="3"/>
      <c r="Y22" s="3"/>
      <c r="Z22" s="3"/>
      <c r="AA22" s="3"/>
      <c r="AB22" s="3"/>
      <c r="AC22" s="3"/>
      <c r="AD22" s="3"/>
      <c r="AE22" s="3"/>
    </row>
    <row r="23" spans="1:31" ht="16.5" customHeight="1">
      <c r="A23" s="17">
        <v>17</v>
      </c>
      <c r="B23" s="127" t="s">
        <v>204</v>
      </c>
      <c r="C23" s="47" t="s">
        <v>205</v>
      </c>
      <c r="D23" s="128"/>
      <c r="E23" s="14">
        <v>13.1</v>
      </c>
      <c r="F23" s="14" t="s">
        <v>23</v>
      </c>
      <c r="G23" s="14">
        <v>93</v>
      </c>
      <c r="H23" s="20">
        <f t="shared" si="0"/>
        <v>15.14625968320037</v>
      </c>
      <c r="I23" s="21"/>
      <c r="J23" s="17"/>
      <c r="K23" s="22">
        <v>13.5</v>
      </c>
      <c r="L23" s="23" t="s">
        <v>23</v>
      </c>
      <c r="M23" s="22">
        <v>95</v>
      </c>
      <c r="N23" s="20">
        <f t="shared" si="1"/>
        <v>14.958448753462603</v>
      </c>
      <c r="O23" s="21"/>
      <c r="P23" s="17"/>
      <c r="Q23" s="22">
        <v>13.7</v>
      </c>
      <c r="R23" s="23" t="s">
        <v>23</v>
      </c>
      <c r="S23" s="22">
        <v>93</v>
      </c>
      <c r="T23" s="20">
        <f t="shared" si="2"/>
        <v>15.839981500751531</v>
      </c>
      <c r="U23" s="17"/>
      <c r="V23" s="17"/>
      <c r="W23" s="3"/>
      <c r="X23" s="3"/>
      <c r="Y23" s="3"/>
      <c r="Z23" s="3"/>
      <c r="AA23" s="3"/>
      <c r="AB23" s="3"/>
      <c r="AC23" s="3"/>
      <c r="AD23" s="3"/>
      <c r="AE23" s="3"/>
    </row>
    <row r="24" spans="1:31" ht="16.5" customHeight="1">
      <c r="A24" s="17">
        <v>18</v>
      </c>
      <c r="B24" s="45" t="s">
        <v>206</v>
      </c>
      <c r="C24" s="47" t="s">
        <v>207</v>
      </c>
      <c r="D24" s="47"/>
      <c r="E24" s="14">
        <v>17.399999999999999</v>
      </c>
      <c r="F24" s="13" t="s">
        <v>56</v>
      </c>
      <c r="G24" s="14">
        <v>93</v>
      </c>
      <c r="H24" s="20">
        <f t="shared" si="0"/>
        <v>20.117932708983698</v>
      </c>
      <c r="I24" s="22" t="s">
        <v>208</v>
      </c>
      <c r="J24" s="55" t="s">
        <v>209</v>
      </c>
      <c r="K24" s="22">
        <v>18.100000000000001</v>
      </c>
      <c r="L24" s="48" t="s">
        <v>23</v>
      </c>
      <c r="M24" s="22">
        <v>96</v>
      </c>
      <c r="N24" s="20">
        <f t="shared" si="1"/>
        <v>19.639756944444443</v>
      </c>
      <c r="O24" s="51" t="s">
        <v>210</v>
      </c>
      <c r="P24" s="124" t="s">
        <v>211</v>
      </c>
      <c r="Q24" s="22">
        <v>18.7</v>
      </c>
      <c r="R24" s="48" t="s">
        <v>23</v>
      </c>
      <c r="S24" s="22">
        <v>99</v>
      </c>
      <c r="T24" s="20">
        <f t="shared" si="2"/>
        <v>19.079685746352411</v>
      </c>
      <c r="U24" s="55" t="s">
        <v>212</v>
      </c>
      <c r="V24" s="55" t="s">
        <v>213</v>
      </c>
      <c r="W24" s="3"/>
      <c r="X24" s="3"/>
      <c r="Y24" s="3"/>
      <c r="Z24" s="3"/>
      <c r="AA24" s="3"/>
      <c r="AB24" s="3"/>
      <c r="AC24" s="3"/>
      <c r="AD24" s="3"/>
      <c r="AE24" s="3"/>
    </row>
    <row r="25" spans="1:31" ht="16.5" customHeight="1">
      <c r="A25" s="17">
        <v>19</v>
      </c>
      <c r="B25" s="26" t="s">
        <v>214</v>
      </c>
      <c r="C25" s="120"/>
      <c r="D25" s="120">
        <v>44228</v>
      </c>
      <c r="E25" s="14">
        <v>10.8</v>
      </c>
      <c r="F25" s="14" t="s">
        <v>23</v>
      </c>
      <c r="G25" s="14">
        <v>86</v>
      </c>
      <c r="H25" s="20">
        <f t="shared" si="0"/>
        <v>14.60248783126014</v>
      </c>
      <c r="I25" s="21"/>
      <c r="J25" s="17"/>
      <c r="K25" s="22">
        <v>11.1</v>
      </c>
      <c r="L25" s="23" t="s">
        <v>23</v>
      </c>
      <c r="M25" s="22">
        <v>88</v>
      </c>
      <c r="N25" s="20">
        <f t="shared" si="1"/>
        <v>14.333677685950413</v>
      </c>
      <c r="O25" s="21"/>
      <c r="P25" s="17"/>
      <c r="Q25" s="22">
        <v>11.3</v>
      </c>
      <c r="R25" s="23" t="s">
        <v>23</v>
      </c>
      <c r="S25" s="22">
        <v>91</v>
      </c>
      <c r="T25" s="20">
        <f t="shared" si="2"/>
        <v>13.645694964376284</v>
      </c>
      <c r="U25" s="17"/>
      <c r="V25" s="17"/>
      <c r="W25" s="3"/>
      <c r="X25" s="3"/>
      <c r="Y25" s="3"/>
      <c r="Z25" s="3"/>
      <c r="AA25" s="3"/>
      <c r="AB25" s="3"/>
      <c r="AC25" s="3"/>
      <c r="AD25" s="3"/>
      <c r="AE25" s="3"/>
    </row>
    <row r="26" spans="1:31" ht="16.5" customHeight="1">
      <c r="A26" s="17">
        <v>20</v>
      </c>
      <c r="B26" s="26" t="s">
        <v>215</v>
      </c>
      <c r="C26" s="27"/>
      <c r="D26" s="27" t="s">
        <v>196</v>
      </c>
      <c r="E26" s="14">
        <v>12.4</v>
      </c>
      <c r="F26" s="14" t="s">
        <v>23</v>
      </c>
      <c r="G26" s="14">
        <v>89</v>
      </c>
      <c r="H26" s="20">
        <f t="shared" si="0"/>
        <v>15.654589067036991</v>
      </c>
      <c r="I26" s="21"/>
      <c r="J26" s="17"/>
      <c r="K26" s="22">
        <v>12.5</v>
      </c>
      <c r="L26" s="23" t="s">
        <v>23</v>
      </c>
      <c r="M26" s="22">
        <v>90</v>
      </c>
      <c r="N26" s="20">
        <f t="shared" si="1"/>
        <v>15.432098765432098</v>
      </c>
      <c r="O26" s="21"/>
      <c r="P26" s="17"/>
      <c r="Q26" s="22">
        <v>13</v>
      </c>
      <c r="R26" s="23" t="s">
        <v>23</v>
      </c>
      <c r="S26" s="22">
        <v>92</v>
      </c>
      <c r="T26" s="20">
        <f t="shared" si="2"/>
        <v>15.359168241965973</v>
      </c>
      <c r="U26" s="17"/>
      <c r="V26" s="17"/>
      <c r="W26" s="3"/>
      <c r="X26" s="3"/>
      <c r="Y26" s="3"/>
      <c r="Z26" s="3"/>
      <c r="AA26" s="3"/>
      <c r="AB26" s="3"/>
      <c r="AC26" s="3"/>
      <c r="AD26" s="3"/>
      <c r="AE26" s="3"/>
    </row>
    <row r="27" spans="1:31" ht="16.5" customHeight="1">
      <c r="A27" s="17">
        <v>21</v>
      </c>
      <c r="B27" s="45" t="s">
        <v>216</v>
      </c>
      <c r="C27" s="47"/>
      <c r="D27" s="47" t="s">
        <v>217</v>
      </c>
      <c r="E27" s="14">
        <v>12.5</v>
      </c>
      <c r="F27" s="14" t="s">
        <v>23</v>
      </c>
      <c r="G27" s="14">
        <v>85</v>
      </c>
      <c r="H27" s="20">
        <f t="shared" si="0"/>
        <v>17.301038062283737</v>
      </c>
      <c r="I27" s="21"/>
      <c r="J27" s="17"/>
      <c r="K27" s="22">
        <v>14.3</v>
      </c>
      <c r="L27" s="23" t="s">
        <v>23</v>
      </c>
      <c r="M27" s="22">
        <v>87</v>
      </c>
      <c r="N27" s="20">
        <f t="shared" si="1"/>
        <v>18.892852424362534</v>
      </c>
      <c r="O27" s="21"/>
      <c r="P27" s="17"/>
      <c r="Q27" s="22">
        <v>15.9</v>
      </c>
      <c r="R27" s="23" t="s">
        <v>23</v>
      </c>
      <c r="S27" s="22">
        <v>90</v>
      </c>
      <c r="T27" s="20">
        <f t="shared" si="2"/>
        <v>19.629629629629626</v>
      </c>
      <c r="U27" s="17"/>
      <c r="V27" s="17"/>
      <c r="W27" s="3"/>
      <c r="X27" s="3"/>
      <c r="Y27" s="3"/>
      <c r="Z27" s="3"/>
      <c r="AA27" s="3"/>
      <c r="AB27" s="3"/>
      <c r="AC27" s="3"/>
      <c r="AD27" s="3"/>
      <c r="AE27" s="3"/>
    </row>
    <row r="28" spans="1:31" ht="16.5" customHeight="1">
      <c r="A28" s="17">
        <v>22</v>
      </c>
      <c r="B28" s="26" t="s">
        <v>218</v>
      </c>
      <c r="C28" s="125" t="s">
        <v>219</v>
      </c>
      <c r="D28" s="27"/>
      <c r="E28" s="14">
        <v>10</v>
      </c>
      <c r="F28" s="13" t="s">
        <v>220</v>
      </c>
      <c r="G28" s="14">
        <v>85</v>
      </c>
      <c r="H28" s="20">
        <f t="shared" si="0"/>
        <v>13.840830449826989</v>
      </c>
      <c r="I28" s="22" t="s">
        <v>221</v>
      </c>
      <c r="J28" s="55" t="s">
        <v>221</v>
      </c>
      <c r="K28" s="22">
        <v>10</v>
      </c>
      <c r="L28" s="48" t="s">
        <v>220</v>
      </c>
      <c r="M28" s="22">
        <v>87</v>
      </c>
      <c r="N28" s="20">
        <f t="shared" si="1"/>
        <v>13.21178491214163</v>
      </c>
      <c r="O28" s="51" t="s">
        <v>222</v>
      </c>
      <c r="P28" s="124" t="s">
        <v>223</v>
      </c>
      <c r="Q28" s="22">
        <v>10.4</v>
      </c>
      <c r="R28" s="48" t="s">
        <v>220</v>
      </c>
      <c r="S28" s="22">
        <v>89</v>
      </c>
      <c r="T28" s="20">
        <f t="shared" si="2"/>
        <v>13.129655346547153</v>
      </c>
      <c r="U28" s="55" t="s">
        <v>224</v>
      </c>
      <c r="V28" s="55" t="s">
        <v>224</v>
      </c>
      <c r="W28" s="3"/>
      <c r="X28" s="3"/>
      <c r="Y28" s="3"/>
      <c r="Z28" s="3"/>
      <c r="AA28" s="3"/>
      <c r="AB28" s="3"/>
      <c r="AC28" s="3"/>
      <c r="AD28" s="3"/>
      <c r="AE28" s="3"/>
    </row>
    <row r="29" spans="1:31" ht="16.5" customHeight="1">
      <c r="A29" s="17">
        <v>23</v>
      </c>
      <c r="B29" s="129" t="s">
        <v>225</v>
      </c>
      <c r="C29" s="55"/>
      <c r="D29" s="130" t="s">
        <v>226</v>
      </c>
      <c r="E29" s="14"/>
      <c r="F29" s="14"/>
      <c r="G29" s="14"/>
      <c r="H29" s="58"/>
      <c r="I29" s="21"/>
      <c r="J29" s="17"/>
      <c r="K29" s="22"/>
      <c r="L29" s="23"/>
      <c r="M29" s="22">
        <v>92</v>
      </c>
      <c r="N29" s="20">
        <f>O29/(M29*M29)*10000</f>
        <v>18.312854442344044</v>
      </c>
      <c r="O29" s="22">
        <v>15.5</v>
      </c>
      <c r="P29" s="17"/>
      <c r="Q29" s="22">
        <v>17</v>
      </c>
      <c r="R29" s="23" t="s">
        <v>23</v>
      </c>
      <c r="S29" s="22">
        <v>95</v>
      </c>
      <c r="T29" s="20">
        <f t="shared" si="2"/>
        <v>18.836565096952906</v>
      </c>
      <c r="U29" s="17"/>
      <c r="V29" s="17"/>
      <c r="W29" s="3"/>
      <c r="X29" s="3"/>
      <c r="Y29" s="3"/>
      <c r="Z29" s="3"/>
      <c r="AA29" s="3"/>
      <c r="AB29" s="3"/>
      <c r="AC29" s="3"/>
      <c r="AD29" s="3"/>
      <c r="AE29" s="3"/>
    </row>
    <row r="30" spans="1:31" ht="16.5" customHeight="1">
      <c r="A30" s="17">
        <v>24</v>
      </c>
      <c r="B30" s="131" t="s">
        <v>227</v>
      </c>
      <c r="C30" s="132"/>
      <c r="D30" s="110" t="s">
        <v>228</v>
      </c>
      <c r="E30" s="21"/>
      <c r="F30" s="14"/>
      <c r="G30" s="14"/>
      <c r="H30" s="58"/>
      <c r="I30" s="17"/>
      <c r="J30" s="17"/>
      <c r="K30" s="22">
        <v>14</v>
      </c>
      <c r="L30" s="14"/>
      <c r="M30" s="22">
        <v>90</v>
      </c>
      <c r="N30" s="20"/>
      <c r="O30" s="21"/>
      <c r="P30" s="17"/>
      <c r="Q30" s="22">
        <v>13.7</v>
      </c>
      <c r="R30" s="23" t="s">
        <v>23</v>
      </c>
      <c r="S30" s="22">
        <v>89</v>
      </c>
      <c r="T30" s="20">
        <f t="shared" si="2"/>
        <v>17.295795985355383</v>
      </c>
      <c r="U30" s="17"/>
      <c r="V30" s="17"/>
      <c r="W30" s="3"/>
      <c r="X30" s="3"/>
      <c r="Y30" s="3"/>
      <c r="Z30" s="3"/>
      <c r="AA30" s="3"/>
      <c r="AB30" s="3"/>
      <c r="AC30" s="3"/>
      <c r="AD30" s="3"/>
      <c r="AE30" s="3"/>
    </row>
    <row r="31" spans="1:31" ht="16.5" customHeight="1">
      <c r="A31" s="17">
        <v>25</v>
      </c>
      <c r="B31" s="131" t="s">
        <v>229</v>
      </c>
      <c r="C31" s="133" t="s">
        <v>230</v>
      </c>
      <c r="D31" s="134"/>
      <c r="E31" s="21"/>
      <c r="F31" s="14"/>
      <c r="G31" s="21"/>
      <c r="H31" s="58"/>
      <c r="I31" s="17"/>
      <c r="J31" s="17"/>
      <c r="K31" s="22">
        <v>20</v>
      </c>
      <c r="L31" s="14"/>
      <c r="M31" s="22">
        <v>95</v>
      </c>
      <c r="N31" s="20"/>
      <c r="O31" s="21"/>
      <c r="P31" s="17"/>
      <c r="Q31" s="22">
        <v>19</v>
      </c>
      <c r="R31" s="23" t="s">
        <v>23</v>
      </c>
      <c r="S31" s="22">
        <v>96</v>
      </c>
      <c r="T31" s="20">
        <f t="shared" si="2"/>
        <v>20.616319444444446</v>
      </c>
      <c r="U31" s="17"/>
      <c r="V31" s="17"/>
      <c r="W31" s="3"/>
      <c r="X31" s="3"/>
      <c r="Y31" s="3"/>
      <c r="Z31" s="3"/>
      <c r="AA31" s="3"/>
      <c r="AB31" s="3"/>
      <c r="AC31" s="3"/>
      <c r="AD31" s="3"/>
      <c r="AE31" s="3"/>
    </row>
    <row r="32" spans="1:31" ht="16.5" customHeight="1">
      <c r="A32" s="17">
        <v>26</v>
      </c>
      <c r="B32" s="131" t="s">
        <v>231</v>
      </c>
      <c r="C32" s="133" t="s">
        <v>232</v>
      </c>
      <c r="D32" s="77"/>
      <c r="E32" s="21"/>
      <c r="F32" s="14"/>
      <c r="G32" s="21"/>
      <c r="H32" s="58"/>
      <c r="I32" s="17"/>
      <c r="J32" s="17"/>
      <c r="K32" s="21"/>
      <c r="L32" s="14"/>
      <c r="M32" s="21"/>
      <c r="N32" s="21"/>
      <c r="O32" s="21"/>
      <c r="P32" s="17"/>
      <c r="Q32" s="22">
        <v>10.9</v>
      </c>
      <c r="R32" s="23" t="s">
        <v>23</v>
      </c>
      <c r="S32" s="22">
        <v>91</v>
      </c>
      <c r="T32" s="20">
        <f t="shared" si="2"/>
        <v>13.162661514309866</v>
      </c>
      <c r="U32" s="17"/>
      <c r="V32" s="17"/>
      <c r="W32" s="3"/>
      <c r="X32" s="3"/>
      <c r="Y32" s="3"/>
      <c r="Z32" s="3"/>
      <c r="AA32" s="3"/>
      <c r="AB32" s="3"/>
      <c r="AC32" s="3"/>
      <c r="AD32" s="3"/>
      <c r="AE32" s="3"/>
    </row>
    <row r="33" spans="1:31" ht="16.5" customHeight="1">
      <c r="A33" s="17">
        <v>27</v>
      </c>
      <c r="B33" s="135"/>
      <c r="C33" s="132"/>
      <c r="D33" s="134"/>
      <c r="E33" s="21"/>
      <c r="F33" s="14"/>
      <c r="G33" s="21"/>
      <c r="H33" s="58"/>
      <c r="I33" s="17"/>
      <c r="J33" s="17"/>
      <c r="K33" s="21"/>
      <c r="L33" s="14"/>
      <c r="M33" s="21"/>
      <c r="N33" s="21"/>
      <c r="O33" s="21"/>
      <c r="P33" s="17"/>
      <c r="Q33" s="21"/>
      <c r="R33" s="14"/>
      <c r="S33" s="21"/>
      <c r="T33" s="21"/>
      <c r="U33" s="17"/>
      <c r="V33" s="17"/>
      <c r="W33" s="3"/>
      <c r="X33" s="3"/>
      <c r="Y33" s="3"/>
      <c r="Z33" s="3"/>
      <c r="AA33" s="3"/>
      <c r="AB33" s="3"/>
      <c r="AC33" s="3"/>
      <c r="AD33" s="3"/>
      <c r="AE33" s="3"/>
    </row>
    <row r="34" spans="1:31" ht="16.5" customHeight="1">
      <c r="A34" s="17">
        <v>28</v>
      </c>
      <c r="B34" s="135"/>
      <c r="C34" s="132"/>
      <c r="D34" s="77"/>
      <c r="E34" s="21"/>
      <c r="F34" s="14"/>
      <c r="G34" s="21"/>
      <c r="H34" s="21"/>
      <c r="I34" s="17"/>
      <c r="J34" s="17"/>
      <c r="K34" s="21"/>
      <c r="L34" s="14"/>
      <c r="M34" s="21"/>
      <c r="N34" s="21"/>
      <c r="O34" s="21"/>
      <c r="P34" s="17"/>
      <c r="Q34" s="21"/>
      <c r="R34" s="14"/>
      <c r="S34" s="21"/>
      <c r="T34" s="21"/>
      <c r="U34" s="17"/>
      <c r="V34" s="17"/>
      <c r="W34" s="3"/>
      <c r="X34" s="3"/>
      <c r="Y34" s="3"/>
      <c r="Z34" s="3"/>
      <c r="AA34" s="3"/>
      <c r="AB34" s="3"/>
      <c r="AC34" s="3"/>
      <c r="AD34" s="3"/>
      <c r="AE34" s="3"/>
    </row>
    <row r="35" spans="1:31" ht="16.5" customHeight="1">
      <c r="A35" s="17">
        <v>29</v>
      </c>
      <c r="B35" s="135"/>
      <c r="C35" s="132"/>
      <c r="D35" s="77"/>
      <c r="E35" s="21"/>
      <c r="F35" s="14"/>
      <c r="G35" s="21"/>
      <c r="H35" s="21"/>
      <c r="I35" s="17"/>
      <c r="J35" s="17"/>
      <c r="K35" s="21"/>
      <c r="L35" s="14"/>
      <c r="M35" s="21"/>
      <c r="N35" s="21"/>
      <c r="O35" s="21"/>
      <c r="P35" s="17"/>
      <c r="Q35" s="21"/>
      <c r="R35" s="14"/>
      <c r="S35" s="21"/>
      <c r="T35" s="21"/>
      <c r="U35" s="17"/>
      <c r="V35" s="17"/>
      <c r="W35" s="3"/>
      <c r="X35" s="3"/>
      <c r="Y35" s="3"/>
      <c r="Z35" s="3"/>
      <c r="AA35" s="3"/>
      <c r="AB35" s="3"/>
      <c r="AC35" s="3"/>
      <c r="AD35" s="3"/>
      <c r="AE35" s="3"/>
    </row>
    <row r="36" spans="1:31" ht="16.5" customHeight="1">
      <c r="A36" s="17"/>
      <c r="B36" s="135"/>
      <c r="C36" s="132"/>
      <c r="D36" s="77"/>
      <c r="E36" s="21"/>
      <c r="F36" s="14"/>
      <c r="G36" s="21"/>
      <c r="H36" s="21"/>
      <c r="I36" s="17"/>
      <c r="J36" s="17"/>
      <c r="K36" s="21"/>
      <c r="L36" s="14"/>
      <c r="M36" s="21"/>
      <c r="N36" s="21"/>
      <c r="O36" s="21"/>
      <c r="P36" s="17"/>
      <c r="Q36" s="21"/>
      <c r="R36" s="14"/>
      <c r="S36" s="21"/>
      <c r="T36" s="21"/>
      <c r="U36" s="17"/>
      <c r="V36" s="17"/>
      <c r="W36" s="3"/>
      <c r="X36" s="3"/>
      <c r="Y36" s="3"/>
      <c r="Z36" s="3"/>
      <c r="AA36" s="3"/>
      <c r="AB36" s="3"/>
      <c r="AC36" s="3"/>
      <c r="AD36" s="3"/>
      <c r="AE36" s="3"/>
    </row>
    <row r="37" spans="1:31" ht="16.5" customHeight="1">
      <c r="A37" s="17"/>
      <c r="B37" s="135"/>
      <c r="C37" s="132"/>
      <c r="D37" s="77"/>
      <c r="E37" s="21"/>
      <c r="F37" s="14"/>
      <c r="G37" s="21"/>
      <c r="H37" s="21"/>
      <c r="I37" s="17"/>
      <c r="J37" s="17"/>
      <c r="K37" s="21"/>
      <c r="L37" s="14"/>
      <c r="M37" s="21"/>
      <c r="N37" s="21"/>
      <c r="O37" s="21"/>
      <c r="P37" s="17"/>
      <c r="Q37" s="21"/>
      <c r="R37" s="14"/>
      <c r="S37" s="21"/>
      <c r="T37" s="21"/>
      <c r="U37" s="17"/>
      <c r="V37" s="17"/>
      <c r="W37" s="3"/>
      <c r="X37" s="3"/>
      <c r="Y37" s="3"/>
      <c r="Z37" s="3"/>
      <c r="AA37" s="3"/>
      <c r="AB37" s="3"/>
      <c r="AC37" s="3"/>
      <c r="AD37" s="3"/>
      <c r="AE37" s="3"/>
    </row>
    <row r="38" spans="1:31" ht="16.5" customHeight="1">
      <c r="A38" s="17"/>
      <c r="B38" s="135"/>
      <c r="C38" s="132"/>
      <c r="D38" s="77"/>
      <c r="E38" s="21"/>
      <c r="F38" s="14"/>
      <c r="G38" s="21"/>
      <c r="H38" s="21"/>
      <c r="I38" s="17"/>
      <c r="J38" s="17"/>
      <c r="K38" s="21"/>
      <c r="L38" s="14"/>
      <c r="M38" s="21"/>
      <c r="N38" s="21"/>
      <c r="O38" s="21"/>
      <c r="P38" s="17"/>
      <c r="Q38" s="21"/>
      <c r="R38" s="14"/>
      <c r="S38" s="21"/>
      <c r="T38" s="21"/>
      <c r="U38" s="17"/>
      <c r="V38" s="17"/>
      <c r="W38" s="3"/>
      <c r="X38" s="3"/>
      <c r="Y38" s="3"/>
      <c r="Z38" s="3"/>
      <c r="AA38" s="3"/>
      <c r="AB38" s="3"/>
      <c r="AC38" s="3"/>
      <c r="AD38" s="3"/>
      <c r="AE38" s="3"/>
    </row>
    <row r="39" spans="1:31" ht="16.5" customHeight="1">
      <c r="A39" s="17"/>
      <c r="B39" s="135"/>
      <c r="C39" s="132"/>
      <c r="D39" s="77"/>
      <c r="E39" s="21"/>
      <c r="F39" s="14"/>
      <c r="G39" s="21"/>
      <c r="H39" s="21"/>
      <c r="I39" s="17"/>
      <c r="J39" s="17"/>
      <c r="K39" s="21"/>
      <c r="L39" s="14"/>
      <c r="M39" s="21"/>
      <c r="N39" s="21"/>
      <c r="O39" s="21"/>
      <c r="P39" s="17"/>
      <c r="Q39" s="21"/>
      <c r="R39" s="14"/>
      <c r="S39" s="21"/>
      <c r="T39" s="21"/>
      <c r="U39" s="17"/>
      <c r="V39" s="17"/>
      <c r="W39" s="3"/>
      <c r="X39" s="3"/>
      <c r="Y39" s="3"/>
      <c r="Z39" s="3"/>
      <c r="AA39" s="3"/>
      <c r="AB39" s="3"/>
      <c r="AC39" s="3"/>
      <c r="AD39" s="3"/>
      <c r="AE39" s="3"/>
    </row>
    <row r="40" spans="1:31" ht="16.5" customHeight="1">
      <c r="A40" s="17"/>
      <c r="B40" s="135"/>
      <c r="C40" s="132"/>
      <c r="D40" s="77"/>
      <c r="E40" s="21"/>
      <c r="F40" s="14"/>
      <c r="G40" s="21"/>
      <c r="H40" s="21"/>
      <c r="I40" s="17"/>
      <c r="J40" s="17"/>
      <c r="K40" s="21"/>
      <c r="L40" s="14"/>
      <c r="M40" s="21"/>
      <c r="N40" s="21"/>
      <c r="O40" s="21"/>
      <c r="P40" s="17"/>
      <c r="Q40" s="21"/>
      <c r="R40" s="14"/>
      <c r="S40" s="21"/>
      <c r="T40" s="21"/>
      <c r="U40" s="17"/>
      <c r="V40" s="17"/>
      <c r="W40" s="3"/>
      <c r="X40" s="3"/>
      <c r="Y40" s="3"/>
      <c r="Z40" s="3"/>
      <c r="AA40" s="3"/>
      <c r="AB40" s="3"/>
      <c r="AC40" s="3"/>
      <c r="AD40" s="3"/>
      <c r="AE40" s="3"/>
    </row>
    <row r="41" spans="1:31" ht="16.5" customHeight="1">
      <c r="A41" s="17"/>
      <c r="B41" s="135"/>
      <c r="C41" s="132"/>
      <c r="D41" s="77"/>
      <c r="E41" s="21"/>
      <c r="F41" s="14"/>
      <c r="G41" s="21"/>
      <c r="H41" s="21"/>
      <c r="I41" s="17"/>
      <c r="J41" s="17"/>
      <c r="K41" s="21"/>
      <c r="L41" s="14"/>
      <c r="M41" s="21"/>
      <c r="N41" s="21"/>
      <c r="O41" s="21"/>
      <c r="P41" s="17"/>
      <c r="Q41" s="21"/>
      <c r="R41" s="14"/>
      <c r="S41" s="21"/>
      <c r="T41" s="21"/>
      <c r="U41" s="17"/>
      <c r="V41" s="17"/>
      <c r="W41" s="3"/>
      <c r="X41" s="3"/>
      <c r="Y41" s="3"/>
      <c r="Z41" s="3"/>
      <c r="AA41" s="3"/>
      <c r="AB41" s="3"/>
      <c r="AC41" s="3"/>
      <c r="AD41" s="3"/>
      <c r="AE41" s="3"/>
    </row>
    <row r="42" spans="1:31" ht="16.5" customHeight="1">
      <c r="A42" s="17"/>
      <c r="B42" s="135"/>
      <c r="C42" s="132"/>
      <c r="D42" s="77"/>
      <c r="E42" s="21"/>
      <c r="F42" s="14"/>
      <c r="G42" s="21"/>
      <c r="H42" s="21"/>
      <c r="I42" s="17"/>
      <c r="J42" s="17"/>
      <c r="K42" s="21"/>
      <c r="L42" s="14"/>
      <c r="M42" s="21"/>
      <c r="N42" s="21"/>
      <c r="O42" s="21"/>
      <c r="P42" s="17"/>
      <c r="Q42" s="21"/>
      <c r="R42" s="14"/>
      <c r="S42" s="21"/>
      <c r="T42" s="21"/>
      <c r="U42" s="17"/>
      <c r="V42" s="17"/>
      <c r="W42" s="3"/>
      <c r="X42" s="3"/>
      <c r="Y42" s="3"/>
      <c r="Z42" s="3"/>
      <c r="AA42" s="3"/>
      <c r="AB42" s="3"/>
      <c r="AC42" s="3"/>
      <c r="AD42" s="3"/>
      <c r="AE42" s="3"/>
    </row>
    <row r="43" spans="1:31" ht="16.5" customHeight="1">
      <c r="A43" s="17"/>
      <c r="B43" s="135"/>
      <c r="C43" s="132"/>
      <c r="D43" s="77"/>
      <c r="E43" s="21"/>
      <c r="F43" s="14"/>
      <c r="G43" s="21"/>
      <c r="H43" s="21"/>
      <c r="I43" s="17"/>
      <c r="J43" s="17"/>
      <c r="K43" s="21"/>
      <c r="L43" s="14"/>
      <c r="M43" s="21"/>
      <c r="N43" s="21"/>
      <c r="O43" s="21"/>
      <c r="P43" s="17"/>
      <c r="Q43" s="21"/>
      <c r="R43" s="14"/>
      <c r="S43" s="21"/>
      <c r="T43" s="21"/>
      <c r="U43" s="17"/>
      <c r="V43" s="17"/>
      <c r="W43" s="3"/>
      <c r="X43" s="3"/>
      <c r="Y43" s="3"/>
      <c r="Z43" s="3"/>
      <c r="AA43" s="3"/>
      <c r="AB43" s="3"/>
      <c r="AC43" s="3"/>
      <c r="AD43" s="3"/>
      <c r="AE43" s="3"/>
    </row>
    <row r="44" spans="1:31" ht="16.5" customHeight="1">
      <c r="A44" s="17"/>
      <c r="B44" s="135"/>
      <c r="C44" s="132"/>
      <c r="D44" s="77"/>
      <c r="E44" s="21"/>
      <c r="F44" s="14"/>
      <c r="G44" s="21"/>
      <c r="H44" s="21"/>
      <c r="I44" s="17"/>
      <c r="J44" s="17"/>
      <c r="K44" s="21"/>
      <c r="L44" s="14"/>
      <c r="M44" s="21"/>
      <c r="N44" s="21"/>
      <c r="O44" s="21"/>
      <c r="P44" s="17"/>
      <c r="Q44" s="21"/>
      <c r="R44" s="14"/>
      <c r="S44" s="21"/>
      <c r="T44" s="21"/>
      <c r="U44" s="17"/>
      <c r="V44" s="17"/>
      <c r="W44" s="3"/>
      <c r="X44" s="3"/>
      <c r="Y44" s="3"/>
      <c r="Z44" s="3"/>
      <c r="AA44" s="3"/>
      <c r="AB44" s="3"/>
      <c r="AC44" s="3"/>
      <c r="AD44" s="3"/>
      <c r="AE44" s="3"/>
    </row>
    <row r="45" spans="1:31" ht="16.5" customHeight="1">
      <c r="A45" s="17"/>
      <c r="B45" s="135"/>
      <c r="C45" s="132"/>
      <c r="D45" s="77"/>
      <c r="E45" s="21"/>
      <c r="F45" s="14"/>
      <c r="G45" s="21"/>
      <c r="H45" s="21"/>
      <c r="I45" s="17"/>
      <c r="J45" s="17"/>
      <c r="K45" s="21"/>
      <c r="L45" s="14"/>
      <c r="M45" s="21"/>
      <c r="N45" s="21"/>
      <c r="O45" s="21"/>
      <c r="P45" s="17"/>
      <c r="Q45" s="21"/>
      <c r="R45" s="14"/>
      <c r="S45" s="21"/>
      <c r="T45" s="21"/>
      <c r="U45" s="17"/>
      <c r="V45" s="17"/>
      <c r="W45" s="3"/>
      <c r="X45" s="3"/>
      <c r="Y45" s="3"/>
      <c r="Z45" s="3"/>
      <c r="AA45" s="3"/>
      <c r="AB45" s="3"/>
      <c r="AC45" s="3"/>
      <c r="AD45" s="3"/>
      <c r="AE45" s="3"/>
    </row>
    <row r="46" spans="1:31" ht="16.5" customHeight="1">
      <c r="A46" s="17"/>
      <c r="B46" s="135"/>
      <c r="C46" s="132"/>
      <c r="D46" s="77"/>
      <c r="E46" s="21"/>
      <c r="F46" s="14"/>
      <c r="G46" s="21"/>
      <c r="H46" s="21"/>
      <c r="I46" s="17"/>
      <c r="J46" s="17"/>
      <c r="K46" s="21"/>
      <c r="L46" s="14"/>
      <c r="M46" s="21"/>
      <c r="N46" s="21"/>
      <c r="O46" s="21"/>
      <c r="P46" s="17"/>
      <c r="Q46" s="21"/>
      <c r="R46" s="14"/>
      <c r="S46" s="21"/>
      <c r="T46" s="21"/>
      <c r="U46" s="17"/>
      <c r="V46" s="17"/>
      <c r="W46" s="3"/>
      <c r="X46" s="3"/>
      <c r="Y46" s="3"/>
      <c r="Z46" s="3"/>
      <c r="AA46" s="3"/>
      <c r="AB46" s="3"/>
      <c r="AC46" s="3"/>
      <c r="AD46" s="3"/>
      <c r="AE46" s="3"/>
    </row>
    <row r="47" spans="1:31" ht="16.5" customHeight="1">
      <c r="A47" s="135"/>
      <c r="B47" s="136"/>
      <c r="C47" s="63">
        <f t="shared" ref="C47:D47" si="3">COUNTA(C7:C36)</f>
        <v>14</v>
      </c>
      <c r="D47" s="63">
        <f t="shared" si="3"/>
        <v>12</v>
      </c>
      <c r="E47" s="21"/>
      <c r="F47" s="14"/>
      <c r="G47" s="21"/>
      <c r="H47" s="21"/>
      <c r="I47" s="17"/>
      <c r="J47" s="17"/>
      <c r="K47" s="21"/>
      <c r="L47" s="14"/>
      <c r="M47" s="21"/>
      <c r="N47" s="21"/>
      <c r="O47" s="17"/>
      <c r="P47" s="17"/>
      <c r="Q47" s="21"/>
      <c r="R47" s="21"/>
      <c r="S47" s="21"/>
      <c r="T47" s="21"/>
      <c r="U47" s="17"/>
      <c r="V47" s="17"/>
      <c r="W47" s="3"/>
      <c r="X47" s="3"/>
      <c r="Y47" s="3"/>
      <c r="Z47" s="3"/>
      <c r="AA47" s="3"/>
      <c r="AB47" s="3"/>
      <c r="AC47" s="3"/>
      <c r="AD47" s="3"/>
      <c r="AE47" s="3"/>
    </row>
    <row r="48" spans="1:31" ht="18" customHeight="1">
      <c r="A48" s="3"/>
      <c r="B48" s="3"/>
      <c r="C48" s="118"/>
      <c r="D48" s="3"/>
      <c r="E48" s="461" t="s">
        <v>77</v>
      </c>
      <c r="F48" s="450"/>
      <c r="G48" s="450"/>
      <c r="H48" s="450"/>
      <c r="I48" s="450"/>
      <c r="J48" s="451"/>
      <c r="K48" s="461" t="s">
        <v>78</v>
      </c>
      <c r="L48" s="450"/>
      <c r="M48" s="450"/>
      <c r="N48" s="450"/>
      <c r="O48" s="450"/>
      <c r="P48" s="451"/>
      <c r="Q48" s="461" t="s">
        <v>79</v>
      </c>
      <c r="R48" s="450"/>
      <c r="S48" s="450"/>
      <c r="T48" s="450"/>
      <c r="U48" s="450"/>
      <c r="V48" s="451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>
      <c r="A49" s="2"/>
      <c r="B49" s="3" t="s">
        <v>80</v>
      </c>
      <c r="C49" s="118"/>
      <c r="D49" s="3"/>
      <c r="E49" s="458" t="s">
        <v>233</v>
      </c>
      <c r="F49" s="446"/>
      <c r="G49" s="446"/>
      <c r="H49" s="446"/>
      <c r="I49" s="64">
        <f>I50+I51+I52+I53</f>
        <v>22</v>
      </c>
      <c r="J49" s="2"/>
      <c r="K49" s="458" t="s">
        <v>82</v>
      </c>
      <c r="L49" s="446"/>
      <c r="M49" s="446"/>
      <c r="N49" s="446"/>
      <c r="O49" s="64">
        <f>O50+O51+O52+O53</f>
        <v>22</v>
      </c>
      <c r="P49" s="3"/>
      <c r="Q49" s="458" t="s">
        <v>82</v>
      </c>
      <c r="R49" s="446"/>
      <c r="S49" s="446"/>
      <c r="T49" s="446"/>
      <c r="U49" s="64">
        <f>U50+U51+U52+U53</f>
        <v>26</v>
      </c>
      <c r="V49" s="65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>
      <c r="A50" s="2"/>
      <c r="B50" s="3"/>
      <c r="C50" s="118"/>
      <c r="D50" s="3"/>
      <c r="E50" s="458" t="s">
        <v>85</v>
      </c>
      <c r="F50" s="446"/>
      <c r="G50" s="446"/>
      <c r="H50" s="446"/>
      <c r="I50" s="3">
        <f>SUM(COUNTIF(F7:F50,"A"),COUNTIF(F7:F50,"A."))</f>
        <v>18</v>
      </c>
      <c r="J50" s="2"/>
      <c r="K50" s="458" t="s">
        <v>85</v>
      </c>
      <c r="L50" s="446"/>
      <c r="M50" s="446"/>
      <c r="N50" s="446"/>
      <c r="O50" s="3">
        <f>SUM(COUNTIF(L7:L50,"A"),COUNTIF(L7:L50,"A."))</f>
        <v>19</v>
      </c>
      <c r="P50" s="3"/>
      <c r="Q50" s="458" t="s">
        <v>85</v>
      </c>
      <c r="R50" s="446"/>
      <c r="S50" s="446"/>
      <c r="T50" s="446"/>
      <c r="U50" s="3">
        <f>SUM(COUNTIF(R7:R50,"A"),COUNTIF(R7:R50,"A."))</f>
        <v>23</v>
      </c>
      <c r="V50" s="65"/>
      <c r="W50" s="3"/>
      <c r="X50" s="3"/>
      <c r="Y50" s="3"/>
      <c r="Z50" s="3"/>
      <c r="AA50" s="3"/>
      <c r="AB50" s="3"/>
      <c r="AC50" s="3"/>
      <c r="AD50" s="3"/>
      <c r="AE50" s="3"/>
    </row>
    <row r="51" spans="1:31" ht="15.75" customHeight="1">
      <c r="A51" s="3"/>
      <c r="B51" s="3" t="s">
        <v>234</v>
      </c>
      <c r="C51" s="118"/>
      <c r="D51" s="3"/>
      <c r="E51" s="458" t="s">
        <v>88</v>
      </c>
      <c r="F51" s="446"/>
      <c r="G51" s="446"/>
      <c r="H51" s="446"/>
      <c r="I51" s="3">
        <f>SUM(COUNTIF(F7:F50,"B"),COUNTIF(F7:F50,"B."))</f>
        <v>1</v>
      </c>
      <c r="J51" s="2"/>
      <c r="K51" s="458" t="s">
        <v>88</v>
      </c>
      <c r="L51" s="446"/>
      <c r="M51" s="446"/>
      <c r="N51" s="446"/>
      <c r="O51" s="3">
        <f>SUM(COUNTIF(L7:L50,"B"),COUNTIF(L7:L50,"B."))</f>
        <v>1</v>
      </c>
      <c r="P51" s="3"/>
      <c r="Q51" s="458" t="s">
        <v>88</v>
      </c>
      <c r="R51" s="446"/>
      <c r="S51" s="446"/>
      <c r="T51" s="446"/>
      <c r="U51" s="3">
        <f>SUM(COUNTIF(R7:R50,"B"),COUNTIF(R7:R50,"B."))</f>
        <v>1</v>
      </c>
      <c r="V51" s="65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>
      <c r="A52" s="3"/>
      <c r="B52" s="3" t="s">
        <v>235</v>
      </c>
      <c r="C52" s="118"/>
      <c r="D52" s="3"/>
      <c r="E52" s="458" t="s">
        <v>90</v>
      </c>
      <c r="F52" s="446"/>
      <c r="G52" s="446"/>
      <c r="H52" s="446"/>
      <c r="I52" s="3">
        <f>SUM(COUNTIF(F7:F50,"C"),COUNTIF(F7:F50,"C."))</f>
        <v>0</v>
      </c>
      <c r="J52" s="3"/>
      <c r="K52" s="458" t="s">
        <v>90</v>
      </c>
      <c r="L52" s="446"/>
      <c r="M52" s="446"/>
      <c r="N52" s="446"/>
      <c r="O52" s="3">
        <f>SUM(COUNTIF(L7:L50,"C"),COUNTIF(L7:L50,"C."))</f>
        <v>0</v>
      </c>
      <c r="P52" s="3"/>
      <c r="Q52" s="458" t="s">
        <v>90</v>
      </c>
      <c r="R52" s="446"/>
      <c r="S52" s="446"/>
      <c r="T52" s="446"/>
      <c r="U52" s="3">
        <f>SUM(COUNTIF(R7:R50,"C"),COUNTIF(R7:R50,"C."))</f>
        <v>0</v>
      </c>
      <c r="V52" s="65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>
      <c r="A53" s="3"/>
      <c r="B53" s="3"/>
      <c r="C53" s="118"/>
      <c r="D53" s="3"/>
      <c r="E53" s="458" t="s">
        <v>92</v>
      </c>
      <c r="F53" s="446"/>
      <c r="G53" s="446"/>
      <c r="H53" s="446"/>
      <c r="I53" s="3">
        <f>COUNTIF(F7:F50,"BP")</f>
        <v>3</v>
      </c>
      <c r="J53" s="2"/>
      <c r="K53" s="458" t="s">
        <v>92</v>
      </c>
      <c r="L53" s="446"/>
      <c r="M53" s="446"/>
      <c r="N53" s="446"/>
      <c r="O53" s="3">
        <f>COUNTIF(L7:L45,"BP")</f>
        <v>2</v>
      </c>
      <c r="P53" s="3"/>
      <c r="Q53" s="458" t="s">
        <v>92</v>
      </c>
      <c r="R53" s="446"/>
      <c r="S53" s="446"/>
      <c r="T53" s="446"/>
      <c r="U53" s="3">
        <f>COUNTIF(R7:R50,"BP")</f>
        <v>2</v>
      </c>
      <c r="V53" s="65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>
      <c r="A54" s="3"/>
      <c r="B54" s="3"/>
      <c r="C54" s="118"/>
      <c r="D54" s="3"/>
      <c r="E54" s="458" t="s">
        <v>94</v>
      </c>
      <c r="F54" s="446"/>
      <c r="G54" s="446"/>
      <c r="H54" s="446"/>
      <c r="I54" s="3">
        <f>SUM(COUNTIF(F7:F50,"A."),COUNTIF(F7:F50,"B."),COUNTIF(F7:F50,"C."))</f>
        <v>0</v>
      </c>
      <c r="J54" s="3"/>
      <c r="K54" s="458" t="s">
        <v>94</v>
      </c>
      <c r="L54" s="446"/>
      <c r="M54" s="446"/>
      <c r="N54" s="446"/>
      <c r="O54" s="3">
        <f>SUM(COUNTIF(L7:L50,"A."),COUNTIF(L7:L50,"B."),COUNTIF(L7:L50,"C."))</f>
        <v>0</v>
      </c>
      <c r="P54" s="3"/>
      <c r="Q54" s="458" t="s">
        <v>95</v>
      </c>
      <c r="R54" s="446"/>
      <c r="S54" s="446"/>
      <c r="T54" s="446"/>
      <c r="U54" s="3">
        <f>SUM(COUNTIF(R7:R50,"A."),COUNTIF(R7:R50,"B."),COUNTIF(R7:R50,"C."))</f>
        <v>0</v>
      </c>
      <c r="V54" s="65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>
      <c r="A55" s="3"/>
      <c r="B55" s="3"/>
      <c r="C55" s="118"/>
      <c r="D55" s="3"/>
      <c r="E55" s="459" t="s">
        <v>97</v>
      </c>
      <c r="F55" s="453"/>
      <c r="G55" s="453"/>
      <c r="H55" s="453"/>
      <c r="I55" s="66">
        <f>SUM(COUNTIF(F7:F50,"B."),COUNTIF(F7:F50,"C."))</f>
        <v>0</v>
      </c>
      <c r="J55" s="66"/>
      <c r="K55" s="459" t="s">
        <v>97</v>
      </c>
      <c r="L55" s="453"/>
      <c r="M55" s="453"/>
      <c r="N55" s="453"/>
      <c r="O55" s="66">
        <f>SUM(COUNTIF(L7:L50,"B."),COUNTIF(L7:L50,"C."))</f>
        <v>0</v>
      </c>
      <c r="P55" s="66"/>
      <c r="Q55" s="459" t="s">
        <v>97</v>
      </c>
      <c r="R55" s="453"/>
      <c r="S55" s="453"/>
      <c r="T55" s="453"/>
      <c r="U55" s="66">
        <f>SUM(COUNTIF(R7:R50,"B."),COUNTIF(R7:R50,"C."))</f>
        <v>0</v>
      </c>
      <c r="V55" s="68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>
      <c r="A56" s="3"/>
      <c r="B56" s="3"/>
      <c r="C56" s="118"/>
      <c r="D56" s="3"/>
      <c r="E56" s="3"/>
      <c r="F56" s="9"/>
      <c r="G56" s="3"/>
      <c r="H56" s="3"/>
      <c r="I56" s="3"/>
      <c r="J56" s="3"/>
      <c r="K56" s="3"/>
      <c r="L56" s="9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>
      <c r="A57" s="3"/>
      <c r="B57" s="3"/>
      <c r="C57" s="118"/>
      <c r="D57" s="3"/>
      <c r="E57" s="3"/>
      <c r="F57" s="9"/>
      <c r="G57" s="3"/>
      <c r="H57" s="3"/>
      <c r="I57" s="3"/>
      <c r="J57" s="3"/>
      <c r="K57" s="3"/>
      <c r="L57" s="9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>
      <c r="A58" s="3"/>
      <c r="B58" s="3"/>
      <c r="C58" s="118"/>
      <c r="D58" s="3"/>
      <c r="E58" s="3"/>
      <c r="F58" s="9"/>
      <c r="G58" s="3"/>
      <c r="H58" s="3"/>
      <c r="I58" s="3"/>
      <c r="J58" s="3"/>
      <c r="K58" s="3"/>
      <c r="L58" s="9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>
      <c r="A59" s="3"/>
      <c r="B59" s="3"/>
      <c r="C59" s="118"/>
      <c r="D59" s="3"/>
      <c r="E59" s="3"/>
      <c r="F59" s="9"/>
      <c r="G59" s="3"/>
      <c r="H59" s="3"/>
      <c r="I59" s="3"/>
      <c r="J59" s="3"/>
      <c r="K59" s="3"/>
      <c r="L59" s="9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>
      <c r="A60" s="3"/>
      <c r="B60" s="3"/>
      <c r="C60" s="118"/>
      <c r="D60" s="3"/>
      <c r="E60" s="3"/>
      <c r="F60" s="9"/>
      <c r="G60" s="3"/>
      <c r="H60" s="3"/>
      <c r="I60" s="3"/>
      <c r="J60" s="3"/>
      <c r="K60" s="3"/>
      <c r="L60" s="9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>
      <c r="A61" s="3"/>
      <c r="B61" s="3"/>
      <c r="C61" s="118"/>
      <c r="D61" s="3"/>
      <c r="E61" s="3"/>
      <c r="F61" s="9"/>
      <c r="G61" s="3"/>
      <c r="H61" s="3"/>
      <c r="I61" s="3"/>
      <c r="J61" s="3"/>
      <c r="K61" s="3"/>
      <c r="L61" s="9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5.75" customHeight="1">
      <c r="A62" s="3"/>
      <c r="B62" s="3"/>
      <c r="C62" s="118"/>
      <c r="D62" s="3"/>
      <c r="E62" s="3"/>
      <c r="F62" s="9"/>
      <c r="G62" s="3"/>
      <c r="H62" s="3"/>
      <c r="I62" s="3"/>
      <c r="J62" s="3"/>
      <c r="K62" s="3"/>
      <c r="L62" s="9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5.75" customHeight="1">
      <c r="A63" s="3"/>
      <c r="B63" s="3"/>
      <c r="C63" s="118"/>
      <c r="D63" s="3"/>
      <c r="E63" s="3"/>
      <c r="F63" s="9"/>
      <c r="G63" s="3"/>
      <c r="H63" s="3"/>
      <c r="I63" s="3"/>
      <c r="J63" s="3"/>
      <c r="K63" s="3"/>
      <c r="L63" s="9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5.75" customHeight="1">
      <c r="A64" s="3"/>
      <c r="B64" s="3"/>
      <c r="C64" s="118"/>
      <c r="D64" s="3"/>
      <c r="E64" s="3"/>
      <c r="F64" s="9"/>
      <c r="G64" s="3"/>
      <c r="H64" s="3"/>
      <c r="I64" s="3"/>
      <c r="J64" s="3"/>
      <c r="K64" s="3"/>
      <c r="L64" s="9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5.75" customHeight="1">
      <c r="A65" s="3"/>
      <c r="B65" s="3"/>
      <c r="C65" s="118"/>
      <c r="D65" s="3"/>
      <c r="E65" s="3"/>
      <c r="F65" s="9"/>
      <c r="G65" s="3"/>
      <c r="H65" s="3"/>
      <c r="I65" s="3"/>
      <c r="J65" s="3"/>
      <c r="K65" s="3"/>
      <c r="L65" s="9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5.75" customHeight="1">
      <c r="A66" s="3"/>
      <c r="B66" s="3"/>
      <c r="C66" s="118"/>
      <c r="D66" s="3"/>
      <c r="E66" s="3"/>
      <c r="F66" s="9"/>
      <c r="G66" s="3"/>
      <c r="H66" s="3"/>
      <c r="I66" s="3"/>
      <c r="J66" s="3"/>
      <c r="K66" s="3"/>
      <c r="L66" s="9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5.75" customHeight="1">
      <c r="A67" s="3"/>
      <c r="B67" s="3"/>
      <c r="C67" s="118"/>
      <c r="D67" s="3"/>
      <c r="E67" s="3"/>
      <c r="F67" s="9"/>
      <c r="G67" s="3"/>
      <c r="H67" s="3"/>
      <c r="I67" s="3"/>
      <c r="J67" s="3"/>
      <c r="K67" s="3"/>
      <c r="L67" s="9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5.75" customHeight="1">
      <c r="A68" s="3"/>
      <c r="B68" s="3"/>
      <c r="C68" s="118"/>
      <c r="D68" s="3"/>
      <c r="E68" s="3"/>
      <c r="F68" s="9"/>
      <c r="G68" s="3"/>
      <c r="H68" s="3"/>
      <c r="I68" s="3"/>
      <c r="J68" s="3"/>
      <c r="K68" s="3"/>
      <c r="L68" s="9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5.75" customHeight="1">
      <c r="A69" s="3"/>
      <c r="B69" s="3"/>
      <c r="C69" s="118"/>
      <c r="D69" s="3"/>
      <c r="E69" s="3"/>
      <c r="F69" s="9"/>
      <c r="G69" s="3"/>
      <c r="H69" s="3"/>
      <c r="I69" s="3"/>
      <c r="J69" s="3"/>
      <c r="K69" s="3"/>
      <c r="L69" s="9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5.75" customHeight="1">
      <c r="A70" s="3"/>
      <c r="B70" s="3"/>
      <c r="C70" s="118"/>
      <c r="D70" s="3"/>
      <c r="E70" s="3"/>
      <c r="F70" s="9"/>
      <c r="G70" s="3"/>
      <c r="H70" s="3"/>
      <c r="I70" s="3"/>
      <c r="J70" s="3"/>
      <c r="K70" s="3"/>
      <c r="L70" s="9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5.75" customHeight="1">
      <c r="A71" s="3"/>
      <c r="B71" s="3"/>
      <c r="C71" s="118"/>
      <c r="D71" s="3"/>
      <c r="E71" s="3"/>
      <c r="F71" s="9"/>
      <c r="G71" s="3"/>
      <c r="H71" s="3"/>
      <c r="I71" s="3"/>
      <c r="J71" s="3"/>
      <c r="K71" s="3"/>
      <c r="L71" s="9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5.75" customHeight="1">
      <c r="A72" s="3"/>
      <c r="B72" s="3"/>
      <c r="C72" s="118"/>
      <c r="D72" s="3"/>
      <c r="E72" s="3"/>
      <c r="F72" s="9"/>
      <c r="G72" s="3"/>
      <c r="H72" s="3"/>
      <c r="I72" s="3"/>
      <c r="J72" s="3"/>
      <c r="K72" s="3"/>
      <c r="L72" s="9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5.75" customHeight="1">
      <c r="A73" s="3"/>
      <c r="B73" s="3"/>
      <c r="C73" s="118"/>
      <c r="D73" s="3"/>
      <c r="E73" s="3"/>
      <c r="F73" s="9"/>
      <c r="G73" s="3"/>
      <c r="H73" s="3"/>
      <c r="I73" s="3"/>
      <c r="J73" s="3"/>
      <c r="K73" s="3"/>
      <c r="L73" s="9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5.75" customHeight="1">
      <c r="A74" s="3"/>
      <c r="B74" s="3"/>
      <c r="C74" s="118"/>
      <c r="D74" s="3"/>
      <c r="E74" s="3"/>
      <c r="F74" s="9"/>
      <c r="G74" s="3"/>
      <c r="H74" s="3"/>
      <c r="I74" s="3"/>
      <c r="J74" s="3"/>
      <c r="K74" s="3"/>
      <c r="L74" s="9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5.75" customHeight="1">
      <c r="A75" s="3"/>
      <c r="B75" s="3"/>
      <c r="C75" s="118"/>
      <c r="D75" s="3"/>
      <c r="E75" s="3"/>
      <c r="F75" s="9"/>
      <c r="G75" s="3"/>
      <c r="H75" s="3"/>
      <c r="I75" s="3"/>
      <c r="J75" s="3"/>
      <c r="K75" s="3"/>
      <c r="L75" s="9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5.75" customHeight="1">
      <c r="A76" s="3"/>
      <c r="B76" s="3"/>
      <c r="C76" s="118"/>
      <c r="D76" s="3"/>
      <c r="E76" s="3"/>
      <c r="F76" s="9"/>
      <c r="G76" s="3"/>
      <c r="H76" s="3"/>
      <c r="I76" s="3"/>
      <c r="J76" s="3"/>
      <c r="K76" s="3"/>
      <c r="L76" s="9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5.75" customHeight="1">
      <c r="A77" s="3"/>
      <c r="B77" s="3"/>
      <c r="C77" s="118"/>
      <c r="D77" s="3"/>
      <c r="E77" s="3"/>
      <c r="F77" s="9"/>
      <c r="G77" s="3"/>
      <c r="H77" s="3"/>
      <c r="I77" s="3"/>
      <c r="J77" s="3"/>
      <c r="K77" s="3"/>
      <c r="L77" s="9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5.75" customHeight="1">
      <c r="A78" s="3"/>
      <c r="B78" s="3"/>
      <c r="C78" s="118"/>
      <c r="D78" s="3"/>
      <c r="E78" s="3"/>
      <c r="F78" s="9"/>
      <c r="G78" s="3"/>
      <c r="H78" s="3"/>
      <c r="I78" s="3"/>
      <c r="J78" s="3"/>
      <c r="K78" s="3"/>
      <c r="L78" s="9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5.75" customHeight="1">
      <c r="A79" s="3"/>
      <c r="B79" s="3"/>
      <c r="C79" s="118"/>
      <c r="D79" s="3"/>
      <c r="E79" s="3"/>
      <c r="F79" s="9"/>
      <c r="G79" s="3"/>
      <c r="H79" s="3"/>
      <c r="I79" s="3"/>
      <c r="J79" s="3"/>
      <c r="K79" s="3"/>
      <c r="L79" s="9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5.75" customHeight="1">
      <c r="A80" s="3"/>
      <c r="B80" s="3"/>
      <c r="C80" s="118"/>
      <c r="D80" s="3"/>
      <c r="E80" s="3"/>
      <c r="F80" s="9"/>
      <c r="G80" s="3"/>
      <c r="H80" s="3"/>
      <c r="I80" s="3"/>
      <c r="J80" s="3"/>
      <c r="K80" s="3"/>
      <c r="L80" s="9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5.75" customHeight="1">
      <c r="A81" s="3"/>
      <c r="B81" s="3"/>
      <c r="C81" s="118"/>
      <c r="D81" s="3"/>
      <c r="E81" s="3"/>
      <c r="F81" s="9"/>
      <c r="G81" s="3"/>
      <c r="H81" s="3"/>
      <c r="I81" s="3"/>
      <c r="J81" s="3"/>
      <c r="K81" s="3"/>
      <c r="L81" s="9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5.75" customHeight="1">
      <c r="A82" s="3"/>
      <c r="B82" s="3"/>
      <c r="C82" s="118"/>
      <c r="D82" s="3"/>
      <c r="E82" s="3"/>
      <c r="F82" s="9"/>
      <c r="G82" s="3"/>
      <c r="H82" s="3"/>
      <c r="I82" s="3"/>
      <c r="J82" s="3"/>
      <c r="K82" s="3"/>
      <c r="L82" s="9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5.75" customHeight="1">
      <c r="A83" s="3"/>
      <c r="B83" s="3"/>
      <c r="C83" s="118"/>
      <c r="D83" s="3"/>
      <c r="E83" s="3"/>
      <c r="F83" s="9"/>
      <c r="G83" s="3"/>
      <c r="H83" s="3"/>
      <c r="I83" s="3"/>
      <c r="J83" s="3"/>
      <c r="K83" s="3"/>
      <c r="L83" s="9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5.75" customHeight="1">
      <c r="A84" s="3"/>
      <c r="B84" s="3"/>
      <c r="C84" s="118"/>
      <c r="D84" s="3"/>
      <c r="E84" s="3"/>
      <c r="F84" s="9"/>
      <c r="G84" s="3"/>
      <c r="H84" s="3"/>
      <c r="I84" s="3"/>
      <c r="J84" s="3"/>
      <c r="K84" s="3"/>
      <c r="L84" s="9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5.75" customHeight="1">
      <c r="A85" s="3"/>
      <c r="B85" s="3"/>
      <c r="C85" s="118"/>
      <c r="D85" s="3"/>
      <c r="E85" s="3"/>
      <c r="F85" s="9"/>
      <c r="G85" s="3"/>
      <c r="H85" s="3"/>
      <c r="I85" s="3"/>
      <c r="J85" s="3"/>
      <c r="K85" s="3"/>
      <c r="L85" s="9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5.75" customHeight="1">
      <c r="A86" s="3"/>
      <c r="B86" s="3"/>
      <c r="C86" s="118"/>
      <c r="D86" s="3"/>
      <c r="E86" s="3"/>
      <c r="F86" s="9"/>
      <c r="G86" s="3"/>
      <c r="H86" s="3"/>
      <c r="I86" s="3"/>
      <c r="J86" s="3"/>
      <c r="K86" s="3"/>
      <c r="L86" s="9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5.75" customHeight="1">
      <c r="A87" s="3"/>
      <c r="B87" s="3"/>
      <c r="C87" s="118"/>
      <c r="D87" s="3"/>
      <c r="E87" s="3"/>
      <c r="F87" s="9"/>
      <c r="G87" s="3"/>
      <c r="H87" s="3"/>
      <c r="I87" s="3"/>
      <c r="J87" s="3"/>
      <c r="K87" s="3"/>
      <c r="L87" s="9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5.75" customHeight="1">
      <c r="A88" s="3"/>
      <c r="B88" s="3"/>
      <c r="C88" s="118"/>
      <c r="D88" s="3"/>
      <c r="E88" s="3"/>
      <c r="F88" s="9"/>
      <c r="G88" s="3"/>
      <c r="H88" s="3"/>
      <c r="I88" s="3"/>
      <c r="J88" s="3"/>
      <c r="K88" s="3"/>
      <c r="L88" s="9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5.75" customHeight="1">
      <c r="A89" s="3"/>
      <c r="B89" s="3"/>
      <c r="C89" s="118"/>
      <c r="D89" s="3"/>
      <c r="E89" s="3"/>
      <c r="F89" s="9"/>
      <c r="G89" s="3"/>
      <c r="H89" s="3"/>
      <c r="I89" s="3"/>
      <c r="J89" s="3"/>
      <c r="K89" s="3"/>
      <c r="L89" s="9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5.75" customHeight="1">
      <c r="A90" s="3"/>
      <c r="B90" s="3"/>
      <c r="C90" s="118"/>
      <c r="D90" s="3"/>
      <c r="E90" s="3"/>
      <c r="F90" s="9"/>
      <c r="G90" s="3"/>
      <c r="H90" s="3"/>
      <c r="I90" s="3"/>
      <c r="J90" s="3"/>
      <c r="K90" s="3"/>
      <c r="L90" s="9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5.75" customHeight="1">
      <c r="A91" s="3"/>
      <c r="B91" s="3"/>
      <c r="C91" s="118"/>
      <c r="D91" s="3"/>
      <c r="E91" s="3"/>
      <c r="F91" s="9"/>
      <c r="G91" s="3"/>
      <c r="H91" s="3"/>
      <c r="I91" s="3"/>
      <c r="J91" s="3"/>
      <c r="K91" s="3"/>
      <c r="L91" s="9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5.75" customHeight="1">
      <c r="A92" s="3"/>
      <c r="B92" s="3"/>
      <c r="C92" s="118"/>
      <c r="D92" s="3"/>
      <c r="E92" s="3"/>
      <c r="F92" s="9"/>
      <c r="G92" s="3"/>
      <c r="H92" s="3"/>
      <c r="I92" s="3"/>
      <c r="J92" s="3"/>
      <c r="K92" s="3"/>
      <c r="L92" s="9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5.75" customHeight="1">
      <c r="A93" s="3"/>
      <c r="B93" s="3"/>
      <c r="C93" s="118"/>
      <c r="D93" s="3"/>
      <c r="E93" s="3"/>
      <c r="F93" s="9"/>
      <c r="G93" s="3"/>
      <c r="H93" s="3"/>
      <c r="I93" s="3"/>
      <c r="J93" s="3"/>
      <c r="K93" s="3"/>
      <c r="L93" s="9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5.75" customHeight="1">
      <c r="A94" s="3"/>
      <c r="B94" s="3"/>
      <c r="C94" s="118"/>
      <c r="D94" s="3"/>
      <c r="E94" s="3"/>
      <c r="F94" s="9"/>
      <c r="G94" s="3"/>
      <c r="H94" s="3"/>
      <c r="I94" s="3"/>
      <c r="J94" s="3"/>
      <c r="K94" s="3"/>
      <c r="L94" s="9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5.75" customHeight="1">
      <c r="A95" s="3"/>
      <c r="B95" s="3"/>
      <c r="C95" s="118"/>
      <c r="D95" s="3"/>
      <c r="E95" s="3"/>
      <c r="F95" s="9"/>
      <c r="G95" s="3"/>
      <c r="H95" s="3"/>
      <c r="I95" s="3"/>
      <c r="J95" s="3"/>
      <c r="K95" s="3"/>
      <c r="L95" s="9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5.75" customHeight="1">
      <c r="A96" s="3"/>
      <c r="B96" s="3"/>
      <c r="C96" s="118"/>
      <c r="D96" s="3"/>
      <c r="E96" s="3"/>
      <c r="F96" s="9"/>
      <c r="G96" s="3"/>
      <c r="H96" s="3"/>
      <c r="I96" s="3"/>
      <c r="J96" s="3"/>
      <c r="K96" s="3"/>
      <c r="L96" s="9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5.75" customHeight="1">
      <c r="A97" s="3"/>
      <c r="B97" s="3"/>
      <c r="C97" s="118"/>
      <c r="D97" s="3"/>
      <c r="E97" s="3"/>
      <c r="F97" s="9"/>
      <c r="G97" s="3"/>
      <c r="H97" s="3"/>
      <c r="I97" s="3"/>
      <c r="J97" s="3"/>
      <c r="K97" s="3"/>
      <c r="L97" s="9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5.75" customHeight="1">
      <c r="A98" s="3"/>
      <c r="B98" s="3"/>
      <c r="C98" s="118"/>
      <c r="D98" s="3"/>
      <c r="E98" s="3"/>
      <c r="F98" s="9"/>
      <c r="G98" s="3"/>
      <c r="H98" s="3"/>
      <c r="I98" s="3"/>
      <c r="J98" s="3"/>
      <c r="K98" s="3"/>
      <c r="L98" s="9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5.75" customHeight="1">
      <c r="A99" s="3"/>
      <c r="B99" s="3"/>
      <c r="C99" s="118"/>
      <c r="D99" s="3"/>
      <c r="E99" s="3"/>
      <c r="F99" s="9"/>
      <c r="G99" s="3"/>
      <c r="H99" s="3"/>
      <c r="I99" s="3"/>
      <c r="J99" s="3"/>
      <c r="K99" s="3"/>
      <c r="L99" s="9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5.75" customHeight="1">
      <c r="A100" s="3"/>
      <c r="B100" s="3"/>
      <c r="C100" s="118"/>
      <c r="D100" s="3"/>
      <c r="E100" s="3"/>
      <c r="F100" s="9"/>
      <c r="G100" s="3"/>
      <c r="H100" s="3"/>
      <c r="I100" s="3"/>
      <c r="J100" s="3"/>
      <c r="K100" s="3"/>
      <c r="L100" s="9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5.75" customHeight="1">
      <c r="A101" s="3"/>
      <c r="B101" s="3"/>
      <c r="C101" s="118"/>
      <c r="D101" s="3"/>
      <c r="E101" s="3"/>
      <c r="F101" s="9"/>
      <c r="G101" s="3"/>
      <c r="H101" s="3"/>
      <c r="I101" s="3"/>
      <c r="J101" s="3"/>
      <c r="K101" s="3"/>
      <c r="L101" s="9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5.75" customHeight="1">
      <c r="A102" s="3"/>
      <c r="B102" s="3"/>
      <c r="C102" s="118"/>
      <c r="D102" s="3"/>
      <c r="E102" s="3"/>
      <c r="F102" s="9"/>
      <c r="G102" s="3"/>
      <c r="H102" s="3"/>
      <c r="I102" s="3"/>
      <c r="J102" s="3"/>
      <c r="K102" s="3"/>
      <c r="L102" s="9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5.75" customHeight="1">
      <c r="A103" s="3"/>
      <c r="B103" s="3"/>
      <c r="C103" s="118"/>
      <c r="D103" s="3"/>
      <c r="E103" s="3"/>
      <c r="F103" s="9"/>
      <c r="G103" s="3"/>
      <c r="H103" s="3"/>
      <c r="I103" s="3"/>
      <c r="J103" s="3"/>
      <c r="K103" s="3"/>
      <c r="L103" s="9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5.75" customHeight="1">
      <c r="A104" s="3"/>
      <c r="B104" s="3"/>
      <c r="C104" s="118"/>
      <c r="D104" s="3"/>
      <c r="E104" s="3"/>
      <c r="F104" s="9"/>
      <c r="G104" s="3"/>
      <c r="H104" s="3"/>
      <c r="I104" s="3"/>
      <c r="J104" s="3"/>
      <c r="K104" s="3"/>
      <c r="L104" s="9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5.75" customHeight="1">
      <c r="A105" s="3"/>
      <c r="B105" s="3"/>
      <c r="C105" s="118"/>
      <c r="D105" s="3"/>
      <c r="E105" s="3"/>
      <c r="F105" s="9"/>
      <c r="G105" s="3"/>
      <c r="H105" s="3"/>
      <c r="I105" s="3"/>
      <c r="J105" s="3"/>
      <c r="K105" s="3"/>
      <c r="L105" s="9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5.75" customHeight="1">
      <c r="A106" s="3"/>
      <c r="B106" s="3"/>
      <c r="C106" s="118"/>
      <c r="D106" s="3"/>
      <c r="E106" s="3"/>
      <c r="F106" s="9"/>
      <c r="G106" s="3"/>
      <c r="H106" s="3"/>
      <c r="I106" s="3"/>
      <c r="J106" s="3"/>
      <c r="K106" s="3"/>
      <c r="L106" s="9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5.75" customHeight="1">
      <c r="A107" s="3"/>
      <c r="B107" s="3"/>
      <c r="C107" s="118"/>
      <c r="D107" s="3"/>
      <c r="E107" s="3"/>
      <c r="F107" s="9"/>
      <c r="G107" s="3"/>
      <c r="H107" s="3"/>
      <c r="I107" s="3"/>
      <c r="J107" s="3"/>
      <c r="K107" s="3"/>
      <c r="L107" s="9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5.75" customHeight="1">
      <c r="A108" s="3"/>
      <c r="B108" s="3"/>
      <c r="C108" s="118"/>
      <c r="D108" s="3"/>
      <c r="E108" s="3"/>
      <c r="F108" s="9"/>
      <c r="G108" s="3"/>
      <c r="H108" s="3"/>
      <c r="I108" s="3"/>
      <c r="J108" s="3"/>
      <c r="K108" s="3"/>
      <c r="L108" s="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5.75" customHeight="1">
      <c r="A109" s="3"/>
      <c r="B109" s="3"/>
      <c r="C109" s="118"/>
      <c r="D109" s="3"/>
      <c r="E109" s="3"/>
      <c r="F109" s="9"/>
      <c r="G109" s="3"/>
      <c r="H109" s="3"/>
      <c r="I109" s="3"/>
      <c r="J109" s="3"/>
      <c r="K109" s="3"/>
      <c r="L109" s="9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5.75" customHeight="1">
      <c r="A110" s="3"/>
      <c r="B110" s="3"/>
      <c r="C110" s="118"/>
      <c r="D110" s="3"/>
      <c r="E110" s="3"/>
      <c r="F110" s="9"/>
      <c r="G110" s="3"/>
      <c r="H110" s="3"/>
      <c r="I110" s="3"/>
      <c r="J110" s="3"/>
      <c r="K110" s="3"/>
      <c r="L110" s="9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5.75" customHeight="1">
      <c r="A111" s="3"/>
      <c r="B111" s="3"/>
      <c r="C111" s="118"/>
      <c r="D111" s="3"/>
      <c r="E111" s="3"/>
      <c r="F111" s="9"/>
      <c r="G111" s="3"/>
      <c r="H111" s="3"/>
      <c r="I111" s="3"/>
      <c r="J111" s="3"/>
      <c r="K111" s="3"/>
      <c r="L111" s="9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5.75" customHeight="1">
      <c r="A112" s="3"/>
      <c r="B112" s="3"/>
      <c r="C112" s="118"/>
      <c r="D112" s="3"/>
      <c r="E112" s="3"/>
      <c r="F112" s="9"/>
      <c r="G112" s="3"/>
      <c r="H112" s="3"/>
      <c r="I112" s="3"/>
      <c r="J112" s="3"/>
      <c r="K112" s="3"/>
      <c r="L112" s="9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5.75" customHeight="1">
      <c r="A113" s="3"/>
      <c r="B113" s="3"/>
      <c r="C113" s="118"/>
      <c r="D113" s="3"/>
      <c r="E113" s="3"/>
      <c r="F113" s="9"/>
      <c r="G113" s="3"/>
      <c r="H113" s="3"/>
      <c r="I113" s="3"/>
      <c r="J113" s="3"/>
      <c r="K113" s="3"/>
      <c r="L113" s="9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5.75" customHeight="1">
      <c r="A114" s="3"/>
      <c r="B114" s="3"/>
      <c r="C114" s="118"/>
      <c r="D114" s="3"/>
      <c r="E114" s="3"/>
      <c r="F114" s="9"/>
      <c r="G114" s="3"/>
      <c r="H114" s="3"/>
      <c r="I114" s="3"/>
      <c r="J114" s="3"/>
      <c r="K114" s="3"/>
      <c r="L114" s="9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5.75" customHeight="1">
      <c r="A115" s="3"/>
      <c r="B115" s="3"/>
      <c r="C115" s="118"/>
      <c r="D115" s="3"/>
      <c r="E115" s="3"/>
      <c r="F115" s="9"/>
      <c r="G115" s="3"/>
      <c r="H115" s="3"/>
      <c r="I115" s="3"/>
      <c r="J115" s="3"/>
      <c r="K115" s="3"/>
      <c r="L115" s="9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5.75" customHeight="1">
      <c r="A116" s="3"/>
      <c r="B116" s="3"/>
      <c r="C116" s="118"/>
      <c r="D116" s="3"/>
      <c r="E116" s="3"/>
      <c r="F116" s="9"/>
      <c r="G116" s="3"/>
      <c r="H116" s="3"/>
      <c r="I116" s="3"/>
      <c r="J116" s="3"/>
      <c r="K116" s="3"/>
      <c r="L116" s="9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5.75" customHeight="1">
      <c r="A117" s="3"/>
      <c r="B117" s="3"/>
      <c r="C117" s="118"/>
      <c r="D117" s="3"/>
      <c r="E117" s="3"/>
      <c r="F117" s="9"/>
      <c r="G117" s="3"/>
      <c r="H117" s="3"/>
      <c r="I117" s="3"/>
      <c r="J117" s="3"/>
      <c r="K117" s="3"/>
      <c r="L117" s="9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5.75" customHeight="1">
      <c r="A118" s="3"/>
      <c r="B118" s="3"/>
      <c r="C118" s="118"/>
      <c r="D118" s="3"/>
      <c r="E118" s="3"/>
      <c r="F118" s="9"/>
      <c r="G118" s="3"/>
      <c r="H118" s="3"/>
      <c r="I118" s="3"/>
      <c r="J118" s="3"/>
      <c r="K118" s="3"/>
      <c r="L118" s="9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5.75" customHeight="1">
      <c r="A119" s="3"/>
      <c r="B119" s="3"/>
      <c r="C119" s="118"/>
      <c r="D119" s="3"/>
      <c r="E119" s="3"/>
      <c r="F119" s="9"/>
      <c r="G119" s="3"/>
      <c r="H119" s="3"/>
      <c r="I119" s="3"/>
      <c r="J119" s="3"/>
      <c r="K119" s="3"/>
      <c r="L119" s="9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5.75" customHeight="1">
      <c r="A120" s="3"/>
      <c r="B120" s="3"/>
      <c r="C120" s="118"/>
      <c r="D120" s="3"/>
      <c r="E120" s="3"/>
      <c r="F120" s="9"/>
      <c r="G120" s="3"/>
      <c r="H120" s="3"/>
      <c r="I120" s="3"/>
      <c r="J120" s="3"/>
      <c r="K120" s="3"/>
      <c r="L120" s="9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5.75" customHeight="1">
      <c r="A121" s="3"/>
      <c r="B121" s="3"/>
      <c r="C121" s="118"/>
      <c r="D121" s="3"/>
      <c r="E121" s="3"/>
      <c r="F121" s="9"/>
      <c r="G121" s="3"/>
      <c r="H121" s="3"/>
      <c r="I121" s="3"/>
      <c r="J121" s="3"/>
      <c r="K121" s="3"/>
      <c r="L121" s="9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5.75" customHeight="1">
      <c r="A122" s="3"/>
      <c r="B122" s="3"/>
      <c r="C122" s="118"/>
      <c r="D122" s="3"/>
      <c r="E122" s="3"/>
      <c r="F122" s="9"/>
      <c r="G122" s="3"/>
      <c r="H122" s="3"/>
      <c r="I122" s="3"/>
      <c r="J122" s="3"/>
      <c r="K122" s="3"/>
      <c r="L122" s="9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5.75" customHeight="1">
      <c r="A123" s="3"/>
      <c r="B123" s="3"/>
      <c r="C123" s="118"/>
      <c r="D123" s="3"/>
      <c r="E123" s="3"/>
      <c r="F123" s="9"/>
      <c r="G123" s="3"/>
      <c r="H123" s="3"/>
      <c r="I123" s="3"/>
      <c r="J123" s="3"/>
      <c r="K123" s="3"/>
      <c r="L123" s="9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5.75" customHeight="1">
      <c r="A124" s="3"/>
      <c r="B124" s="3"/>
      <c r="C124" s="118"/>
      <c r="D124" s="3"/>
      <c r="E124" s="3"/>
      <c r="F124" s="9"/>
      <c r="G124" s="3"/>
      <c r="H124" s="3"/>
      <c r="I124" s="3"/>
      <c r="J124" s="3"/>
      <c r="K124" s="3"/>
      <c r="L124" s="9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5.75" customHeight="1">
      <c r="A125" s="3"/>
      <c r="B125" s="3"/>
      <c r="C125" s="118"/>
      <c r="D125" s="3"/>
      <c r="E125" s="3"/>
      <c r="F125" s="9"/>
      <c r="G125" s="3"/>
      <c r="H125" s="3"/>
      <c r="I125" s="3"/>
      <c r="J125" s="3"/>
      <c r="K125" s="3"/>
      <c r="L125" s="9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5.75" customHeight="1">
      <c r="A126" s="3"/>
      <c r="B126" s="3"/>
      <c r="C126" s="118"/>
      <c r="D126" s="3"/>
      <c r="E126" s="3"/>
      <c r="F126" s="9"/>
      <c r="G126" s="3"/>
      <c r="H126" s="3"/>
      <c r="I126" s="3"/>
      <c r="J126" s="3"/>
      <c r="K126" s="3"/>
      <c r="L126" s="9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5.75" customHeight="1">
      <c r="A127" s="3"/>
      <c r="B127" s="3"/>
      <c r="C127" s="118"/>
      <c r="D127" s="3"/>
      <c r="E127" s="3"/>
      <c r="F127" s="9"/>
      <c r="G127" s="3"/>
      <c r="H127" s="3"/>
      <c r="I127" s="3"/>
      <c r="J127" s="3"/>
      <c r="K127" s="3"/>
      <c r="L127" s="9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5.75" customHeight="1">
      <c r="A128" s="3"/>
      <c r="B128" s="3"/>
      <c r="C128" s="118"/>
      <c r="D128" s="3"/>
      <c r="E128" s="3"/>
      <c r="F128" s="9"/>
      <c r="G128" s="3"/>
      <c r="H128" s="3"/>
      <c r="I128" s="3"/>
      <c r="J128" s="3"/>
      <c r="K128" s="3"/>
      <c r="L128" s="9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5.75" customHeight="1">
      <c r="A129" s="3"/>
      <c r="B129" s="3"/>
      <c r="C129" s="118"/>
      <c r="D129" s="3"/>
      <c r="E129" s="3"/>
      <c r="F129" s="9"/>
      <c r="G129" s="3"/>
      <c r="H129" s="3"/>
      <c r="I129" s="3"/>
      <c r="J129" s="3"/>
      <c r="K129" s="3"/>
      <c r="L129" s="9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5.75" customHeight="1">
      <c r="A130" s="3"/>
      <c r="B130" s="3"/>
      <c r="C130" s="118"/>
      <c r="D130" s="3"/>
      <c r="E130" s="3"/>
      <c r="F130" s="9"/>
      <c r="G130" s="3"/>
      <c r="H130" s="3"/>
      <c r="I130" s="3"/>
      <c r="J130" s="3"/>
      <c r="K130" s="3"/>
      <c r="L130" s="9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5.75" customHeight="1">
      <c r="A131" s="3"/>
      <c r="B131" s="3"/>
      <c r="C131" s="118"/>
      <c r="D131" s="3"/>
      <c r="E131" s="3"/>
      <c r="F131" s="9"/>
      <c r="G131" s="3"/>
      <c r="H131" s="3"/>
      <c r="I131" s="3"/>
      <c r="J131" s="3"/>
      <c r="K131" s="3"/>
      <c r="L131" s="9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5.75" customHeight="1">
      <c r="A132" s="3"/>
      <c r="B132" s="3"/>
      <c r="C132" s="118"/>
      <c r="D132" s="3"/>
      <c r="E132" s="3"/>
      <c r="F132" s="9"/>
      <c r="G132" s="3"/>
      <c r="H132" s="3"/>
      <c r="I132" s="3"/>
      <c r="J132" s="3"/>
      <c r="K132" s="3"/>
      <c r="L132" s="9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5.75" customHeight="1">
      <c r="A133" s="3"/>
      <c r="B133" s="3"/>
      <c r="C133" s="118"/>
      <c r="D133" s="3"/>
      <c r="E133" s="3"/>
      <c r="F133" s="9"/>
      <c r="G133" s="3"/>
      <c r="H133" s="3"/>
      <c r="I133" s="3"/>
      <c r="J133" s="3"/>
      <c r="K133" s="3"/>
      <c r="L133" s="9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5.75" customHeight="1">
      <c r="A134" s="3"/>
      <c r="B134" s="3"/>
      <c r="C134" s="118"/>
      <c r="D134" s="3"/>
      <c r="E134" s="3"/>
      <c r="F134" s="9"/>
      <c r="G134" s="3"/>
      <c r="H134" s="3"/>
      <c r="I134" s="3"/>
      <c r="J134" s="3"/>
      <c r="K134" s="3"/>
      <c r="L134" s="9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5.75" customHeight="1">
      <c r="A135" s="3"/>
      <c r="B135" s="3"/>
      <c r="C135" s="118"/>
      <c r="D135" s="3"/>
      <c r="E135" s="3"/>
      <c r="F135" s="9"/>
      <c r="G135" s="3"/>
      <c r="H135" s="3"/>
      <c r="I135" s="3"/>
      <c r="J135" s="3"/>
      <c r="K135" s="3"/>
      <c r="L135" s="9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5.75" customHeight="1">
      <c r="A136" s="3"/>
      <c r="B136" s="3"/>
      <c r="C136" s="118"/>
      <c r="D136" s="3"/>
      <c r="E136" s="3"/>
      <c r="F136" s="9"/>
      <c r="G136" s="3"/>
      <c r="H136" s="3"/>
      <c r="I136" s="3"/>
      <c r="J136" s="3"/>
      <c r="K136" s="3"/>
      <c r="L136" s="9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5.75" customHeight="1">
      <c r="A137" s="3"/>
      <c r="B137" s="3"/>
      <c r="C137" s="118"/>
      <c r="D137" s="3"/>
      <c r="E137" s="3"/>
      <c r="F137" s="9"/>
      <c r="G137" s="3"/>
      <c r="H137" s="3"/>
      <c r="I137" s="3"/>
      <c r="J137" s="3"/>
      <c r="K137" s="3"/>
      <c r="L137" s="9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5.75" customHeight="1">
      <c r="A138" s="3"/>
      <c r="B138" s="3"/>
      <c r="C138" s="118"/>
      <c r="D138" s="3"/>
      <c r="E138" s="3"/>
      <c r="F138" s="9"/>
      <c r="G138" s="3"/>
      <c r="H138" s="3"/>
      <c r="I138" s="3"/>
      <c r="J138" s="3"/>
      <c r="K138" s="3"/>
      <c r="L138" s="9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5.75" customHeight="1">
      <c r="A139" s="3"/>
      <c r="B139" s="3"/>
      <c r="C139" s="118"/>
      <c r="D139" s="3"/>
      <c r="E139" s="3"/>
      <c r="F139" s="9"/>
      <c r="G139" s="3"/>
      <c r="H139" s="3"/>
      <c r="I139" s="3"/>
      <c r="J139" s="3"/>
      <c r="K139" s="3"/>
      <c r="L139" s="9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5.75" customHeight="1">
      <c r="A140" s="3"/>
      <c r="B140" s="3"/>
      <c r="C140" s="118"/>
      <c r="D140" s="3"/>
      <c r="E140" s="3"/>
      <c r="F140" s="9"/>
      <c r="G140" s="3"/>
      <c r="H140" s="3"/>
      <c r="I140" s="3"/>
      <c r="J140" s="3"/>
      <c r="K140" s="3"/>
      <c r="L140" s="9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5.75" customHeight="1">
      <c r="A141" s="3"/>
      <c r="B141" s="3"/>
      <c r="C141" s="118"/>
      <c r="D141" s="3"/>
      <c r="E141" s="3"/>
      <c r="F141" s="9"/>
      <c r="G141" s="3"/>
      <c r="H141" s="3"/>
      <c r="I141" s="3"/>
      <c r="J141" s="3"/>
      <c r="K141" s="3"/>
      <c r="L141" s="9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5.75" customHeight="1">
      <c r="A142" s="3"/>
      <c r="B142" s="3"/>
      <c r="C142" s="118"/>
      <c r="D142" s="3"/>
      <c r="E142" s="3"/>
      <c r="F142" s="9"/>
      <c r="G142" s="3"/>
      <c r="H142" s="3"/>
      <c r="I142" s="3"/>
      <c r="J142" s="3"/>
      <c r="K142" s="3"/>
      <c r="L142" s="9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5.75" customHeight="1">
      <c r="A143" s="3"/>
      <c r="B143" s="3"/>
      <c r="C143" s="118"/>
      <c r="D143" s="3"/>
      <c r="E143" s="3"/>
      <c r="F143" s="9"/>
      <c r="G143" s="3"/>
      <c r="H143" s="3"/>
      <c r="I143" s="3"/>
      <c r="J143" s="3"/>
      <c r="K143" s="3"/>
      <c r="L143" s="9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5.75" customHeight="1">
      <c r="A144" s="3"/>
      <c r="B144" s="3"/>
      <c r="C144" s="118"/>
      <c r="D144" s="3"/>
      <c r="E144" s="3"/>
      <c r="F144" s="9"/>
      <c r="G144" s="3"/>
      <c r="H144" s="3"/>
      <c r="I144" s="3"/>
      <c r="J144" s="3"/>
      <c r="K144" s="3"/>
      <c r="L144" s="9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5.75" customHeight="1">
      <c r="A145" s="3"/>
      <c r="B145" s="3"/>
      <c r="C145" s="118"/>
      <c r="D145" s="3"/>
      <c r="E145" s="3"/>
      <c r="F145" s="9"/>
      <c r="G145" s="3"/>
      <c r="H145" s="3"/>
      <c r="I145" s="3"/>
      <c r="J145" s="3"/>
      <c r="K145" s="3"/>
      <c r="L145" s="9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5.75" customHeight="1">
      <c r="A146" s="3"/>
      <c r="B146" s="3"/>
      <c r="C146" s="118"/>
      <c r="D146" s="3"/>
      <c r="E146" s="3"/>
      <c r="F146" s="9"/>
      <c r="G146" s="3"/>
      <c r="H146" s="3"/>
      <c r="I146" s="3"/>
      <c r="J146" s="3"/>
      <c r="K146" s="3"/>
      <c r="L146" s="9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5.75" customHeight="1">
      <c r="A147" s="3"/>
      <c r="B147" s="3"/>
      <c r="C147" s="118"/>
      <c r="D147" s="3"/>
      <c r="E147" s="3"/>
      <c r="F147" s="9"/>
      <c r="G147" s="3"/>
      <c r="H147" s="3"/>
      <c r="I147" s="3"/>
      <c r="J147" s="3"/>
      <c r="K147" s="3"/>
      <c r="L147" s="9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5.75" customHeight="1">
      <c r="A148" s="3"/>
      <c r="B148" s="3"/>
      <c r="C148" s="118"/>
      <c r="D148" s="3"/>
      <c r="E148" s="3"/>
      <c r="F148" s="9"/>
      <c r="G148" s="3"/>
      <c r="H148" s="3"/>
      <c r="I148" s="3"/>
      <c r="J148" s="3"/>
      <c r="K148" s="3"/>
      <c r="L148" s="9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5.75" customHeight="1">
      <c r="A149" s="3"/>
      <c r="B149" s="3"/>
      <c r="C149" s="118"/>
      <c r="D149" s="3"/>
      <c r="E149" s="3"/>
      <c r="F149" s="9"/>
      <c r="G149" s="3"/>
      <c r="H149" s="3"/>
      <c r="I149" s="3"/>
      <c r="J149" s="3"/>
      <c r="K149" s="3"/>
      <c r="L149" s="9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5.75" customHeight="1">
      <c r="A150" s="3"/>
      <c r="B150" s="3"/>
      <c r="C150" s="118"/>
      <c r="D150" s="3"/>
      <c r="E150" s="3"/>
      <c r="F150" s="9"/>
      <c r="G150" s="3"/>
      <c r="H150" s="3"/>
      <c r="I150" s="3"/>
      <c r="J150" s="3"/>
      <c r="K150" s="3"/>
      <c r="L150" s="9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5.75" customHeight="1">
      <c r="A151" s="3"/>
      <c r="B151" s="3"/>
      <c r="C151" s="118"/>
      <c r="D151" s="3"/>
      <c r="E151" s="3"/>
      <c r="F151" s="9"/>
      <c r="G151" s="3"/>
      <c r="H151" s="3"/>
      <c r="I151" s="3"/>
      <c r="J151" s="3"/>
      <c r="K151" s="3"/>
      <c r="L151" s="9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5.75" customHeight="1">
      <c r="A152" s="3"/>
      <c r="B152" s="3"/>
      <c r="C152" s="118"/>
      <c r="D152" s="3"/>
      <c r="E152" s="3"/>
      <c r="F152" s="9"/>
      <c r="G152" s="3"/>
      <c r="H152" s="3"/>
      <c r="I152" s="3"/>
      <c r="J152" s="3"/>
      <c r="K152" s="3"/>
      <c r="L152" s="9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5.75" customHeight="1">
      <c r="A153" s="3"/>
      <c r="B153" s="3"/>
      <c r="C153" s="118"/>
      <c r="D153" s="3"/>
      <c r="E153" s="3"/>
      <c r="F153" s="9"/>
      <c r="G153" s="3"/>
      <c r="H153" s="3"/>
      <c r="I153" s="3"/>
      <c r="J153" s="3"/>
      <c r="K153" s="3"/>
      <c r="L153" s="9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5.75" customHeight="1">
      <c r="A154" s="3"/>
      <c r="B154" s="3"/>
      <c r="C154" s="118"/>
      <c r="D154" s="3"/>
      <c r="E154" s="3"/>
      <c r="F154" s="9"/>
      <c r="G154" s="3"/>
      <c r="H154" s="3"/>
      <c r="I154" s="3"/>
      <c r="J154" s="3"/>
      <c r="K154" s="3"/>
      <c r="L154" s="9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5.75" customHeight="1">
      <c r="A155" s="3"/>
      <c r="B155" s="3"/>
      <c r="C155" s="118"/>
      <c r="D155" s="3"/>
      <c r="E155" s="3"/>
      <c r="F155" s="9"/>
      <c r="G155" s="3"/>
      <c r="H155" s="3"/>
      <c r="I155" s="3"/>
      <c r="J155" s="3"/>
      <c r="K155" s="3"/>
      <c r="L155" s="9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5.75" customHeight="1">
      <c r="A156" s="3"/>
      <c r="B156" s="3"/>
      <c r="C156" s="118"/>
      <c r="D156" s="3"/>
      <c r="E156" s="3"/>
      <c r="F156" s="9"/>
      <c r="G156" s="3"/>
      <c r="H156" s="3"/>
      <c r="I156" s="3"/>
      <c r="J156" s="3"/>
      <c r="K156" s="3"/>
      <c r="L156" s="9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5.75" customHeight="1">
      <c r="A157" s="3"/>
      <c r="B157" s="3"/>
      <c r="C157" s="118"/>
      <c r="D157" s="3"/>
      <c r="E157" s="3"/>
      <c r="F157" s="9"/>
      <c r="G157" s="3"/>
      <c r="H157" s="3"/>
      <c r="I157" s="3"/>
      <c r="J157" s="3"/>
      <c r="K157" s="3"/>
      <c r="L157" s="9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5.75" customHeight="1">
      <c r="A158" s="3"/>
      <c r="B158" s="3"/>
      <c r="C158" s="118"/>
      <c r="D158" s="3"/>
      <c r="E158" s="3"/>
      <c r="F158" s="9"/>
      <c r="G158" s="3"/>
      <c r="H158" s="3"/>
      <c r="I158" s="3"/>
      <c r="J158" s="3"/>
      <c r="K158" s="3"/>
      <c r="L158" s="9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5.75" customHeight="1">
      <c r="A159" s="3"/>
      <c r="B159" s="3"/>
      <c r="C159" s="118"/>
      <c r="D159" s="3"/>
      <c r="E159" s="3"/>
      <c r="F159" s="9"/>
      <c r="G159" s="3"/>
      <c r="H159" s="3"/>
      <c r="I159" s="3"/>
      <c r="J159" s="3"/>
      <c r="K159" s="3"/>
      <c r="L159" s="9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5.75" customHeight="1">
      <c r="A160" s="3"/>
      <c r="B160" s="3"/>
      <c r="C160" s="118"/>
      <c r="D160" s="3"/>
      <c r="E160" s="3"/>
      <c r="F160" s="9"/>
      <c r="G160" s="3"/>
      <c r="H160" s="3"/>
      <c r="I160" s="3"/>
      <c r="J160" s="3"/>
      <c r="K160" s="3"/>
      <c r="L160" s="9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5.75" customHeight="1">
      <c r="A161" s="3"/>
      <c r="B161" s="3"/>
      <c r="C161" s="118"/>
      <c r="D161" s="3"/>
      <c r="E161" s="3"/>
      <c r="F161" s="9"/>
      <c r="G161" s="3"/>
      <c r="H161" s="3"/>
      <c r="I161" s="3"/>
      <c r="J161" s="3"/>
      <c r="K161" s="3"/>
      <c r="L161" s="9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5.75" customHeight="1">
      <c r="A162" s="3"/>
      <c r="B162" s="3"/>
      <c r="C162" s="118"/>
      <c r="D162" s="3"/>
      <c r="E162" s="3"/>
      <c r="F162" s="9"/>
      <c r="G162" s="3"/>
      <c r="H162" s="3"/>
      <c r="I162" s="3"/>
      <c r="J162" s="3"/>
      <c r="K162" s="3"/>
      <c r="L162" s="9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5.75" customHeight="1">
      <c r="A163" s="3"/>
      <c r="B163" s="3"/>
      <c r="C163" s="118"/>
      <c r="D163" s="3"/>
      <c r="E163" s="3"/>
      <c r="F163" s="9"/>
      <c r="G163" s="3"/>
      <c r="H163" s="3"/>
      <c r="I163" s="3"/>
      <c r="J163" s="3"/>
      <c r="K163" s="3"/>
      <c r="L163" s="9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5.75" customHeight="1">
      <c r="A164" s="3"/>
      <c r="B164" s="3"/>
      <c r="C164" s="118"/>
      <c r="D164" s="3"/>
      <c r="E164" s="3"/>
      <c r="F164" s="9"/>
      <c r="G164" s="3"/>
      <c r="H164" s="3"/>
      <c r="I164" s="3"/>
      <c r="J164" s="3"/>
      <c r="K164" s="3"/>
      <c r="L164" s="9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5.75" customHeight="1">
      <c r="A165" s="3"/>
      <c r="B165" s="3"/>
      <c r="C165" s="118"/>
      <c r="D165" s="3"/>
      <c r="E165" s="3"/>
      <c r="F165" s="9"/>
      <c r="G165" s="3"/>
      <c r="H165" s="3"/>
      <c r="I165" s="3"/>
      <c r="J165" s="3"/>
      <c r="K165" s="3"/>
      <c r="L165" s="9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5.75" customHeight="1">
      <c r="A166" s="3"/>
      <c r="B166" s="3"/>
      <c r="C166" s="118"/>
      <c r="D166" s="3"/>
      <c r="E166" s="3"/>
      <c r="F166" s="9"/>
      <c r="G166" s="3"/>
      <c r="H166" s="3"/>
      <c r="I166" s="3"/>
      <c r="J166" s="3"/>
      <c r="K166" s="3"/>
      <c r="L166" s="9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5.75" customHeight="1">
      <c r="A167" s="3"/>
      <c r="B167" s="3"/>
      <c r="C167" s="118"/>
      <c r="D167" s="3"/>
      <c r="E167" s="3"/>
      <c r="F167" s="9"/>
      <c r="G167" s="3"/>
      <c r="H167" s="3"/>
      <c r="I167" s="3"/>
      <c r="J167" s="3"/>
      <c r="K167" s="3"/>
      <c r="L167" s="9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5.75" customHeight="1">
      <c r="A168" s="3"/>
      <c r="B168" s="3"/>
      <c r="C168" s="118"/>
      <c r="D168" s="3"/>
      <c r="E168" s="3"/>
      <c r="F168" s="9"/>
      <c r="G168" s="3"/>
      <c r="H168" s="3"/>
      <c r="I168" s="3"/>
      <c r="J168" s="3"/>
      <c r="K168" s="3"/>
      <c r="L168" s="9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5.75" customHeight="1">
      <c r="A169" s="3"/>
      <c r="B169" s="3"/>
      <c r="C169" s="118"/>
      <c r="D169" s="3"/>
      <c r="E169" s="3"/>
      <c r="F169" s="9"/>
      <c r="G169" s="3"/>
      <c r="H169" s="3"/>
      <c r="I169" s="3"/>
      <c r="J169" s="3"/>
      <c r="K169" s="3"/>
      <c r="L169" s="9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5.75" customHeight="1">
      <c r="A170" s="3"/>
      <c r="B170" s="3"/>
      <c r="C170" s="118"/>
      <c r="D170" s="3"/>
      <c r="E170" s="3"/>
      <c r="F170" s="9"/>
      <c r="G170" s="3"/>
      <c r="H170" s="3"/>
      <c r="I170" s="3"/>
      <c r="J170" s="3"/>
      <c r="K170" s="3"/>
      <c r="L170" s="9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5.75" customHeight="1">
      <c r="A171" s="3"/>
      <c r="B171" s="3"/>
      <c r="C171" s="118"/>
      <c r="D171" s="3"/>
      <c r="E171" s="3"/>
      <c r="F171" s="9"/>
      <c r="G171" s="3"/>
      <c r="H171" s="3"/>
      <c r="I171" s="3"/>
      <c r="J171" s="3"/>
      <c r="K171" s="3"/>
      <c r="L171" s="9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5.75" customHeight="1">
      <c r="A172" s="3"/>
      <c r="B172" s="3"/>
      <c r="C172" s="118"/>
      <c r="D172" s="3"/>
      <c r="E172" s="3"/>
      <c r="F172" s="9"/>
      <c r="G172" s="3"/>
      <c r="H172" s="3"/>
      <c r="I172" s="3"/>
      <c r="J172" s="3"/>
      <c r="K172" s="3"/>
      <c r="L172" s="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5.75" customHeight="1">
      <c r="A173" s="3"/>
      <c r="B173" s="3"/>
      <c r="C173" s="118"/>
      <c r="D173" s="3"/>
      <c r="E173" s="3"/>
      <c r="F173" s="9"/>
      <c r="G173" s="3"/>
      <c r="H173" s="3"/>
      <c r="I173" s="3"/>
      <c r="J173" s="3"/>
      <c r="K173" s="3"/>
      <c r="L173" s="9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5.75" customHeight="1">
      <c r="A174" s="3"/>
      <c r="B174" s="3"/>
      <c r="C174" s="118"/>
      <c r="D174" s="3"/>
      <c r="E174" s="3"/>
      <c r="F174" s="9"/>
      <c r="G174" s="3"/>
      <c r="H174" s="3"/>
      <c r="I174" s="3"/>
      <c r="J174" s="3"/>
      <c r="K174" s="3"/>
      <c r="L174" s="9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5.75" customHeight="1">
      <c r="A175" s="3"/>
      <c r="B175" s="3"/>
      <c r="C175" s="118"/>
      <c r="D175" s="3"/>
      <c r="E175" s="3"/>
      <c r="F175" s="9"/>
      <c r="G175" s="3"/>
      <c r="H175" s="3"/>
      <c r="I175" s="3"/>
      <c r="J175" s="3"/>
      <c r="K175" s="3"/>
      <c r="L175" s="9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5.75" customHeight="1">
      <c r="A176" s="3"/>
      <c r="B176" s="3"/>
      <c r="C176" s="118"/>
      <c r="D176" s="3"/>
      <c r="E176" s="3"/>
      <c r="F176" s="9"/>
      <c r="G176" s="3"/>
      <c r="H176" s="3"/>
      <c r="I176" s="3"/>
      <c r="J176" s="3"/>
      <c r="K176" s="3"/>
      <c r="L176" s="9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5.75" customHeight="1">
      <c r="A177" s="3"/>
      <c r="B177" s="3"/>
      <c r="C177" s="118"/>
      <c r="D177" s="3"/>
      <c r="E177" s="3"/>
      <c r="F177" s="9"/>
      <c r="G177" s="3"/>
      <c r="H177" s="3"/>
      <c r="I177" s="3"/>
      <c r="J177" s="3"/>
      <c r="K177" s="3"/>
      <c r="L177" s="9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5.75" customHeight="1">
      <c r="A178" s="3"/>
      <c r="B178" s="3"/>
      <c r="C178" s="118"/>
      <c r="D178" s="3"/>
      <c r="E178" s="3"/>
      <c r="F178" s="9"/>
      <c r="G178" s="3"/>
      <c r="H178" s="3"/>
      <c r="I178" s="3"/>
      <c r="J178" s="3"/>
      <c r="K178" s="3"/>
      <c r="L178" s="9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5.75" customHeight="1">
      <c r="A179" s="3"/>
      <c r="B179" s="3"/>
      <c r="C179" s="118"/>
      <c r="D179" s="3"/>
      <c r="E179" s="3"/>
      <c r="F179" s="9"/>
      <c r="G179" s="3"/>
      <c r="H179" s="3"/>
      <c r="I179" s="3"/>
      <c r="J179" s="3"/>
      <c r="K179" s="3"/>
      <c r="L179" s="9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5.75" customHeight="1">
      <c r="A180" s="3"/>
      <c r="B180" s="3"/>
      <c r="C180" s="118"/>
      <c r="D180" s="3"/>
      <c r="E180" s="3"/>
      <c r="F180" s="9"/>
      <c r="G180" s="3"/>
      <c r="H180" s="3"/>
      <c r="I180" s="3"/>
      <c r="J180" s="3"/>
      <c r="K180" s="3"/>
      <c r="L180" s="9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5.75" customHeight="1">
      <c r="A181" s="3"/>
      <c r="B181" s="3"/>
      <c r="C181" s="118"/>
      <c r="D181" s="3"/>
      <c r="E181" s="3"/>
      <c r="F181" s="9"/>
      <c r="G181" s="3"/>
      <c r="H181" s="3"/>
      <c r="I181" s="3"/>
      <c r="J181" s="3"/>
      <c r="K181" s="3"/>
      <c r="L181" s="9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5.75" customHeight="1">
      <c r="A182" s="3"/>
      <c r="B182" s="3"/>
      <c r="C182" s="118"/>
      <c r="D182" s="3"/>
      <c r="E182" s="3"/>
      <c r="F182" s="9"/>
      <c r="G182" s="3"/>
      <c r="H182" s="3"/>
      <c r="I182" s="3"/>
      <c r="J182" s="3"/>
      <c r="K182" s="3"/>
      <c r="L182" s="9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5.75" customHeight="1">
      <c r="A183" s="3"/>
      <c r="B183" s="3"/>
      <c r="C183" s="118"/>
      <c r="D183" s="3"/>
      <c r="E183" s="3"/>
      <c r="F183" s="9"/>
      <c r="G183" s="3"/>
      <c r="H183" s="3"/>
      <c r="I183" s="3"/>
      <c r="J183" s="3"/>
      <c r="K183" s="3"/>
      <c r="L183" s="9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5.75" customHeight="1">
      <c r="A184" s="3"/>
      <c r="B184" s="3"/>
      <c r="C184" s="118"/>
      <c r="D184" s="3"/>
      <c r="E184" s="3"/>
      <c r="F184" s="9"/>
      <c r="G184" s="3"/>
      <c r="H184" s="3"/>
      <c r="I184" s="3"/>
      <c r="J184" s="3"/>
      <c r="K184" s="3"/>
      <c r="L184" s="9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5.75" customHeight="1">
      <c r="A185" s="3"/>
      <c r="B185" s="3"/>
      <c r="C185" s="118"/>
      <c r="D185" s="3"/>
      <c r="E185" s="3"/>
      <c r="F185" s="9"/>
      <c r="G185" s="3"/>
      <c r="H185" s="3"/>
      <c r="I185" s="3"/>
      <c r="J185" s="3"/>
      <c r="K185" s="3"/>
      <c r="L185" s="9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5.75" customHeight="1">
      <c r="A186" s="3"/>
      <c r="B186" s="3"/>
      <c r="C186" s="118"/>
      <c r="D186" s="3"/>
      <c r="E186" s="3"/>
      <c r="F186" s="9"/>
      <c r="G186" s="3"/>
      <c r="H186" s="3"/>
      <c r="I186" s="3"/>
      <c r="J186" s="3"/>
      <c r="K186" s="3"/>
      <c r="L186" s="9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5.75" customHeight="1">
      <c r="A187" s="3"/>
      <c r="B187" s="3"/>
      <c r="C187" s="118"/>
      <c r="D187" s="3"/>
      <c r="E187" s="3"/>
      <c r="F187" s="9"/>
      <c r="G187" s="3"/>
      <c r="H187" s="3"/>
      <c r="I187" s="3"/>
      <c r="J187" s="3"/>
      <c r="K187" s="3"/>
      <c r="L187" s="9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5.75" customHeight="1">
      <c r="A188" s="3"/>
      <c r="B188" s="3"/>
      <c r="C188" s="118"/>
      <c r="D188" s="3"/>
      <c r="E188" s="3"/>
      <c r="F188" s="9"/>
      <c r="G188" s="3"/>
      <c r="H188" s="3"/>
      <c r="I188" s="3"/>
      <c r="J188" s="3"/>
      <c r="K188" s="3"/>
      <c r="L188" s="9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5.75" customHeight="1">
      <c r="A189" s="3"/>
      <c r="B189" s="3"/>
      <c r="C189" s="118"/>
      <c r="D189" s="3"/>
      <c r="E189" s="3"/>
      <c r="F189" s="9"/>
      <c r="G189" s="3"/>
      <c r="H189" s="3"/>
      <c r="I189" s="3"/>
      <c r="J189" s="3"/>
      <c r="K189" s="3"/>
      <c r="L189" s="9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5.75" customHeight="1">
      <c r="A190" s="3"/>
      <c r="B190" s="3"/>
      <c r="C190" s="118"/>
      <c r="D190" s="3"/>
      <c r="E190" s="3"/>
      <c r="F190" s="9"/>
      <c r="G190" s="3"/>
      <c r="H190" s="3"/>
      <c r="I190" s="3"/>
      <c r="J190" s="3"/>
      <c r="K190" s="3"/>
      <c r="L190" s="9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5.75" customHeight="1">
      <c r="A191" s="3"/>
      <c r="B191" s="3"/>
      <c r="C191" s="118"/>
      <c r="D191" s="3"/>
      <c r="E191" s="3"/>
      <c r="F191" s="9"/>
      <c r="G191" s="3"/>
      <c r="H191" s="3"/>
      <c r="I191" s="3"/>
      <c r="J191" s="3"/>
      <c r="K191" s="3"/>
      <c r="L191" s="9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5.75" customHeight="1">
      <c r="A192" s="3"/>
      <c r="B192" s="3"/>
      <c r="C192" s="118"/>
      <c r="D192" s="3"/>
      <c r="E192" s="3"/>
      <c r="F192" s="9"/>
      <c r="G192" s="3"/>
      <c r="H192" s="3"/>
      <c r="I192" s="3"/>
      <c r="J192" s="3"/>
      <c r="K192" s="3"/>
      <c r="L192" s="9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5.75" customHeight="1">
      <c r="A193" s="3"/>
      <c r="B193" s="3"/>
      <c r="C193" s="118"/>
      <c r="D193" s="3"/>
      <c r="E193" s="3"/>
      <c r="F193" s="9"/>
      <c r="G193" s="3"/>
      <c r="H193" s="3"/>
      <c r="I193" s="3"/>
      <c r="J193" s="3"/>
      <c r="K193" s="3"/>
      <c r="L193" s="9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5.75" customHeight="1">
      <c r="A194" s="3"/>
      <c r="B194" s="3"/>
      <c r="C194" s="118"/>
      <c r="D194" s="3"/>
      <c r="E194" s="3"/>
      <c r="F194" s="9"/>
      <c r="G194" s="3"/>
      <c r="H194" s="3"/>
      <c r="I194" s="3"/>
      <c r="J194" s="3"/>
      <c r="K194" s="3"/>
      <c r="L194" s="9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5.75" customHeight="1">
      <c r="A195" s="3"/>
      <c r="B195" s="3"/>
      <c r="C195" s="118"/>
      <c r="D195" s="3"/>
      <c r="E195" s="3"/>
      <c r="F195" s="9"/>
      <c r="G195" s="3"/>
      <c r="H195" s="3"/>
      <c r="I195" s="3"/>
      <c r="J195" s="3"/>
      <c r="K195" s="3"/>
      <c r="L195" s="9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5.75" customHeight="1">
      <c r="A196" s="3"/>
      <c r="B196" s="3"/>
      <c r="C196" s="118"/>
      <c r="D196" s="3"/>
      <c r="E196" s="3"/>
      <c r="F196" s="9"/>
      <c r="G196" s="3"/>
      <c r="H196" s="3"/>
      <c r="I196" s="3"/>
      <c r="J196" s="3"/>
      <c r="K196" s="3"/>
      <c r="L196" s="9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5.75" customHeight="1">
      <c r="A197" s="3"/>
      <c r="B197" s="3"/>
      <c r="C197" s="118"/>
      <c r="D197" s="3"/>
      <c r="E197" s="3"/>
      <c r="F197" s="9"/>
      <c r="G197" s="3"/>
      <c r="H197" s="3"/>
      <c r="I197" s="3"/>
      <c r="J197" s="3"/>
      <c r="K197" s="3"/>
      <c r="L197" s="9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5.75" customHeight="1">
      <c r="A198" s="3"/>
      <c r="B198" s="3"/>
      <c r="C198" s="118"/>
      <c r="D198" s="3"/>
      <c r="E198" s="3"/>
      <c r="F198" s="9"/>
      <c r="G198" s="3"/>
      <c r="H198" s="3"/>
      <c r="I198" s="3"/>
      <c r="J198" s="3"/>
      <c r="K198" s="3"/>
      <c r="L198" s="9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5.75" customHeight="1">
      <c r="A199" s="3"/>
      <c r="B199" s="3"/>
      <c r="C199" s="118"/>
      <c r="D199" s="3"/>
      <c r="E199" s="3"/>
      <c r="F199" s="9"/>
      <c r="G199" s="3"/>
      <c r="H199" s="3"/>
      <c r="I199" s="3"/>
      <c r="J199" s="3"/>
      <c r="K199" s="3"/>
      <c r="L199" s="9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5.75" customHeight="1">
      <c r="A200" s="3"/>
      <c r="B200" s="3"/>
      <c r="C200" s="118"/>
      <c r="D200" s="3"/>
      <c r="E200" s="3"/>
      <c r="F200" s="9"/>
      <c r="G200" s="3"/>
      <c r="H200" s="3"/>
      <c r="I200" s="3"/>
      <c r="J200" s="3"/>
      <c r="K200" s="3"/>
      <c r="L200" s="9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5.75" customHeight="1">
      <c r="A201" s="3"/>
      <c r="B201" s="3"/>
      <c r="C201" s="118"/>
      <c r="D201" s="3"/>
      <c r="E201" s="3"/>
      <c r="F201" s="9"/>
      <c r="G201" s="3"/>
      <c r="H201" s="3"/>
      <c r="I201" s="3"/>
      <c r="J201" s="3"/>
      <c r="K201" s="3"/>
      <c r="L201" s="9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5.75" customHeight="1">
      <c r="A202" s="3"/>
      <c r="B202" s="3"/>
      <c r="C202" s="118"/>
      <c r="D202" s="3"/>
      <c r="E202" s="3"/>
      <c r="F202" s="9"/>
      <c r="G202" s="3"/>
      <c r="H202" s="3"/>
      <c r="I202" s="3"/>
      <c r="J202" s="3"/>
      <c r="K202" s="3"/>
      <c r="L202" s="9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5.75" customHeight="1">
      <c r="A203" s="3"/>
      <c r="B203" s="3"/>
      <c r="C203" s="118"/>
      <c r="D203" s="3"/>
      <c r="E203" s="3"/>
      <c r="F203" s="9"/>
      <c r="G203" s="3"/>
      <c r="H203" s="3"/>
      <c r="I203" s="3"/>
      <c r="J203" s="3"/>
      <c r="K203" s="3"/>
      <c r="L203" s="9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5.75" customHeight="1">
      <c r="A204" s="3"/>
      <c r="B204" s="3"/>
      <c r="C204" s="118"/>
      <c r="D204" s="3"/>
      <c r="E204" s="3"/>
      <c r="F204" s="9"/>
      <c r="G204" s="3"/>
      <c r="H204" s="3"/>
      <c r="I204" s="3"/>
      <c r="J204" s="3"/>
      <c r="K204" s="3"/>
      <c r="L204" s="9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5.75" customHeight="1">
      <c r="A205" s="3"/>
      <c r="B205" s="3"/>
      <c r="C205" s="118"/>
      <c r="D205" s="3"/>
      <c r="E205" s="3"/>
      <c r="F205" s="9"/>
      <c r="G205" s="3"/>
      <c r="H205" s="3"/>
      <c r="I205" s="3"/>
      <c r="J205" s="3"/>
      <c r="K205" s="3"/>
      <c r="L205" s="9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5.75" customHeight="1">
      <c r="A206" s="3"/>
      <c r="B206" s="3"/>
      <c r="C206" s="118"/>
      <c r="D206" s="3"/>
      <c r="E206" s="3"/>
      <c r="F206" s="9"/>
      <c r="G206" s="3"/>
      <c r="H206" s="3"/>
      <c r="I206" s="3"/>
      <c r="J206" s="3"/>
      <c r="K206" s="3"/>
      <c r="L206" s="9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5.75" customHeight="1">
      <c r="A207" s="3"/>
      <c r="B207" s="3"/>
      <c r="C207" s="118"/>
      <c r="D207" s="3"/>
      <c r="E207" s="3"/>
      <c r="F207" s="9"/>
      <c r="G207" s="3"/>
      <c r="H207" s="3"/>
      <c r="I207" s="3"/>
      <c r="J207" s="3"/>
      <c r="K207" s="3"/>
      <c r="L207" s="9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5.75" customHeight="1">
      <c r="A208" s="3"/>
      <c r="B208" s="3"/>
      <c r="C208" s="118"/>
      <c r="D208" s="3"/>
      <c r="E208" s="3"/>
      <c r="F208" s="9"/>
      <c r="G208" s="3"/>
      <c r="H208" s="3"/>
      <c r="I208" s="3"/>
      <c r="J208" s="3"/>
      <c r="K208" s="3"/>
      <c r="L208" s="9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5.75" customHeight="1">
      <c r="A209" s="3"/>
      <c r="B209" s="3"/>
      <c r="C209" s="118"/>
      <c r="D209" s="3"/>
      <c r="E209" s="3"/>
      <c r="F209" s="9"/>
      <c r="G209" s="3"/>
      <c r="H209" s="3"/>
      <c r="I209" s="3"/>
      <c r="J209" s="3"/>
      <c r="K209" s="3"/>
      <c r="L209" s="9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5.75" customHeight="1">
      <c r="A210" s="3"/>
      <c r="B210" s="3"/>
      <c r="C210" s="118"/>
      <c r="D210" s="3"/>
      <c r="E210" s="3"/>
      <c r="F210" s="9"/>
      <c r="G210" s="3"/>
      <c r="H210" s="3"/>
      <c r="I210" s="3"/>
      <c r="J210" s="3"/>
      <c r="K210" s="3"/>
      <c r="L210" s="9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5.75" customHeight="1">
      <c r="A211" s="3"/>
      <c r="B211" s="3"/>
      <c r="C211" s="118"/>
      <c r="D211" s="3"/>
      <c r="E211" s="3"/>
      <c r="F211" s="9"/>
      <c r="G211" s="3"/>
      <c r="H211" s="3"/>
      <c r="I211" s="3"/>
      <c r="J211" s="3"/>
      <c r="K211" s="3"/>
      <c r="L211" s="9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5.75" customHeight="1">
      <c r="A212" s="3"/>
      <c r="B212" s="3"/>
      <c r="C212" s="118"/>
      <c r="D212" s="3"/>
      <c r="E212" s="3"/>
      <c r="F212" s="9"/>
      <c r="G212" s="3"/>
      <c r="H212" s="3"/>
      <c r="I212" s="3"/>
      <c r="J212" s="3"/>
      <c r="K212" s="3"/>
      <c r="L212" s="9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5.75" customHeight="1">
      <c r="A213" s="3"/>
      <c r="B213" s="3"/>
      <c r="C213" s="118"/>
      <c r="D213" s="3"/>
      <c r="E213" s="3"/>
      <c r="F213" s="9"/>
      <c r="G213" s="3"/>
      <c r="H213" s="3"/>
      <c r="I213" s="3"/>
      <c r="J213" s="3"/>
      <c r="K213" s="3"/>
      <c r="L213" s="9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5.75" customHeight="1">
      <c r="A214" s="3"/>
      <c r="B214" s="3"/>
      <c r="C214" s="118"/>
      <c r="D214" s="3"/>
      <c r="E214" s="3"/>
      <c r="F214" s="9"/>
      <c r="G214" s="3"/>
      <c r="H214" s="3"/>
      <c r="I214" s="3"/>
      <c r="J214" s="3"/>
      <c r="K214" s="3"/>
      <c r="L214" s="9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5.75" customHeight="1">
      <c r="A215" s="3"/>
      <c r="B215" s="3"/>
      <c r="C215" s="118"/>
      <c r="D215" s="3"/>
      <c r="E215" s="3"/>
      <c r="F215" s="9"/>
      <c r="G215" s="3"/>
      <c r="H215" s="3"/>
      <c r="I215" s="3"/>
      <c r="J215" s="3"/>
      <c r="K215" s="3"/>
      <c r="L215" s="9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5.75" customHeight="1">
      <c r="A216" s="3"/>
      <c r="B216" s="3"/>
      <c r="C216" s="118"/>
      <c r="D216" s="3"/>
      <c r="E216" s="3"/>
      <c r="F216" s="9"/>
      <c r="G216" s="3"/>
      <c r="H216" s="3"/>
      <c r="I216" s="3"/>
      <c r="J216" s="3"/>
      <c r="K216" s="3"/>
      <c r="L216" s="9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5.75" customHeight="1">
      <c r="A217" s="3"/>
      <c r="B217" s="3"/>
      <c r="C217" s="118"/>
      <c r="D217" s="3"/>
      <c r="E217" s="3"/>
      <c r="F217" s="9"/>
      <c r="G217" s="3"/>
      <c r="H217" s="3"/>
      <c r="I217" s="3"/>
      <c r="J217" s="3"/>
      <c r="K217" s="3"/>
      <c r="L217" s="9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5.75" customHeight="1">
      <c r="A218" s="3"/>
      <c r="B218" s="3"/>
      <c r="C218" s="118"/>
      <c r="D218" s="3"/>
      <c r="E218" s="3"/>
      <c r="F218" s="9"/>
      <c r="G218" s="3"/>
      <c r="H218" s="3"/>
      <c r="I218" s="3"/>
      <c r="J218" s="3"/>
      <c r="K218" s="3"/>
      <c r="L218" s="9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5.75" customHeight="1">
      <c r="A219" s="3"/>
      <c r="B219" s="3"/>
      <c r="C219" s="118"/>
      <c r="D219" s="3"/>
      <c r="E219" s="3"/>
      <c r="F219" s="9"/>
      <c r="G219" s="3"/>
      <c r="H219" s="3"/>
      <c r="I219" s="3"/>
      <c r="J219" s="3"/>
      <c r="K219" s="3"/>
      <c r="L219" s="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5.75" customHeight="1">
      <c r="A220" s="3"/>
      <c r="B220" s="3"/>
      <c r="C220" s="118"/>
      <c r="D220" s="3"/>
      <c r="E220" s="3"/>
      <c r="F220" s="9"/>
      <c r="G220" s="3"/>
      <c r="H220" s="3"/>
      <c r="I220" s="3"/>
      <c r="J220" s="3"/>
      <c r="K220" s="3"/>
      <c r="L220" s="9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5.75" customHeight="1">
      <c r="A221" s="3"/>
      <c r="B221" s="3"/>
      <c r="C221" s="118"/>
      <c r="D221" s="3"/>
      <c r="E221" s="3"/>
      <c r="F221" s="9"/>
      <c r="G221" s="3"/>
      <c r="H221" s="3"/>
      <c r="I221" s="3"/>
      <c r="J221" s="3"/>
      <c r="K221" s="3"/>
      <c r="L221" s="9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5.75" customHeight="1">
      <c r="A222" s="3"/>
      <c r="B222" s="3"/>
      <c r="C222" s="118"/>
      <c r="D222" s="3"/>
      <c r="E222" s="3"/>
      <c r="F222" s="9"/>
      <c r="G222" s="3"/>
      <c r="H222" s="3"/>
      <c r="I222" s="3"/>
      <c r="J222" s="3"/>
      <c r="K222" s="3"/>
      <c r="L222" s="9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5.75" customHeight="1">
      <c r="A223" s="3"/>
      <c r="B223" s="3"/>
      <c r="C223" s="118"/>
      <c r="D223" s="3"/>
      <c r="E223" s="3"/>
      <c r="F223" s="9"/>
      <c r="G223" s="3"/>
      <c r="H223" s="3"/>
      <c r="I223" s="3"/>
      <c r="J223" s="3"/>
      <c r="K223" s="3"/>
      <c r="L223" s="9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5.75" customHeight="1">
      <c r="A224" s="3"/>
      <c r="B224" s="3"/>
      <c r="C224" s="118"/>
      <c r="D224" s="3"/>
      <c r="E224" s="3"/>
      <c r="F224" s="9"/>
      <c r="G224" s="3"/>
      <c r="H224" s="3"/>
      <c r="I224" s="3"/>
      <c r="J224" s="3"/>
      <c r="K224" s="3"/>
      <c r="L224" s="9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5.75" customHeight="1">
      <c r="A225" s="3"/>
      <c r="B225" s="3"/>
      <c r="C225" s="118"/>
      <c r="D225" s="3"/>
      <c r="E225" s="3"/>
      <c r="F225" s="9"/>
      <c r="G225" s="3"/>
      <c r="H225" s="3"/>
      <c r="I225" s="3"/>
      <c r="J225" s="3"/>
      <c r="K225" s="3"/>
      <c r="L225" s="9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5.75" customHeight="1">
      <c r="A226" s="3"/>
      <c r="B226" s="3"/>
      <c r="C226" s="118"/>
      <c r="D226" s="3"/>
      <c r="E226" s="3"/>
      <c r="F226" s="9"/>
      <c r="G226" s="3"/>
      <c r="H226" s="3"/>
      <c r="I226" s="3"/>
      <c r="J226" s="3"/>
      <c r="K226" s="3"/>
      <c r="L226" s="9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5.75" customHeight="1">
      <c r="A227" s="3"/>
      <c r="B227" s="3"/>
      <c r="C227" s="118"/>
      <c r="D227" s="3"/>
      <c r="E227" s="3"/>
      <c r="F227" s="9"/>
      <c r="G227" s="3"/>
      <c r="H227" s="3"/>
      <c r="I227" s="3"/>
      <c r="J227" s="3"/>
      <c r="K227" s="3"/>
      <c r="L227" s="9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5.75" customHeight="1">
      <c r="A228" s="3"/>
      <c r="B228" s="3"/>
      <c r="C228" s="118"/>
      <c r="D228" s="3"/>
      <c r="E228" s="3"/>
      <c r="F228" s="9"/>
      <c r="G228" s="3"/>
      <c r="H228" s="3"/>
      <c r="I228" s="3"/>
      <c r="J228" s="3"/>
      <c r="K228" s="3"/>
      <c r="L228" s="9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5.75" customHeight="1">
      <c r="A229" s="3"/>
      <c r="B229" s="3"/>
      <c r="C229" s="118"/>
      <c r="D229" s="3"/>
      <c r="E229" s="3"/>
      <c r="F229" s="9"/>
      <c r="G229" s="3"/>
      <c r="H229" s="3"/>
      <c r="I229" s="3"/>
      <c r="J229" s="3"/>
      <c r="K229" s="3"/>
      <c r="L229" s="9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5.75" customHeight="1">
      <c r="A230" s="3"/>
      <c r="B230" s="3"/>
      <c r="C230" s="118"/>
      <c r="D230" s="3"/>
      <c r="E230" s="3"/>
      <c r="F230" s="9"/>
      <c r="G230" s="3"/>
      <c r="H230" s="3"/>
      <c r="I230" s="3"/>
      <c r="J230" s="3"/>
      <c r="K230" s="3"/>
      <c r="L230" s="9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5.75" customHeight="1">
      <c r="A231" s="3"/>
      <c r="B231" s="3"/>
      <c r="C231" s="118"/>
      <c r="D231" s="3"/>
      <c r="E231" s="3"/>
      <c r="F231" s="9"/>
      <c r="G231" s="3"/>
      <c r="H231" s="3"/>
      <c r="I231" s="3"/>
      <c r="J231" s="3"/>
      <c r="K231" s="3"/>
      <c r="L231" s="9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5.75" customHeight="1">
      <c r="A232" s="3"/>
      <c r="B232" s="3"/>
      <c r="C232" s="118"/>
      <c r="D232" s="3"/>
      <c r="E232" s="3"/>
      <c r="F232" s="9"/>
      <c r="G232" s="3"/>
      <c r="H232" s="3"/>
      <c r="I232" s="3"/>
      <c r="J232" s="3"/>
      <c r="K232" s="3"/>
      <c r="L232" s="9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5.75" customHeight="1">
      <c r="A233" s="3"/>
      <c r="B233" s="3"/>
      <c r="C233" s="118"/>
      <c r="D233" s="3"/>
      <c r="E233" s="3"/>
      <c r="F233" s="9"/>
      <c r="G233" s="3"/>
      <c r="H233" s="3"/>
      <c r="I233" s="3"/>
      <c r="J233" s="3"/>
      <c r="K233" s="3"/>
      <c r="L233" s="9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5.75" customHeight="1">
      <c r="A234" s="3"/>
      <c r="B234" s="3"/>
      <c r="C234" s="118"/>
      <c r="D234" s="3"/>
      <c r="E234" s="3"/>
      <c r="F234" s="9"/>
      <c r="G234" s="3"/>
      <c r="H234" s="3"/>
      <c r="I234" s="3"/>
      <c r="J234" s="3"/>
      <c r="K234" s="3"/>
      <c r="L234" s="9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5.75" customHeight="1">
      <c r="A235" s="3"/>
      <c r="B235" s="3"/>
      <c r="C235" s="118"/>
      <c r="D235" s="3"/>
      <c r="E235" s="3"/>
      <c r="F235" s="9"/>
      <c r="G235" s="3"/>
      <c r="H235" s="3"/>
      <c r="I235" s="3"/>
      <c r="J235" s="3"/>
      <c r="K235" s="3"/>
      <c r="L235" s="9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5.75" customHeight="1">
      <c r="A236" s="3"/>
      <c r="B236" s="3"/>
      <c r="C236" s="118"/>
      <c r="D236" s="3"/>
      <c r="E236" s="3"/>
      <c r="F236" s="9"/>
      <c r="G236" s="3"/>
      <c r="H236" s="3"/>
      <c r="I236" s="3"/>
      <c r="J236" s="3"/>
      <c r="K236" s="3"/>
      <c r="L236" s="9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5.75" customHeight="1">
      <c r="A237" s="3"/>
      <c r="B237" s="3"/>
      <c r="C237" s="118"/>
      <c r="D237" s="3"/>
      <c r="E237" s="3"/>
      <c r="F237" s="9"/>
      <c r="G237" s="3"/>
      <c r="H237" s="3"/>
      <c r="I237" s="3"/>
      <c r="J237" s="3"/>
      <c r="K237" s="3"/>
      <c r="L237" s="9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5.75" customHeight="1">
      <c r="A238" s="3"/>
      <c r="B238" s="3"/>
      <c r="C238" s="118"/>
      <c r="D238" s="3"/>
      <c r="E238" s="3"/>
      <c r="F238" s="9"/>
      <c r="G238" s="3"/>
      <c r="H238" s="3"/>
      <c r="I238" s="3"/>
      <c r="J238" s="3"/>
      <c r="K238" s="3"/>
      <c r="L238" s="9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5.75" customHeight="1">
      <c r="A239" s="3"/>
      <c r="B239" s="3"/>
      <c r="C239" s="118"/>
      <c r="D239" s="3"/>
      <c r="E239" s="3"/>
      <c r="F239" s="9"/>
      <c r="G239" s="3"/>
      <c r="H239" s="3"/>
      <c r="I239" s="3"/>
      <c r="J239" s="3"/>
      <c r="K239" s="3"/>
      <c r="L239" s="9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5.75" customHeight="1">
      <c r="A240" s="3"/>
      <c r="B240" s="3"/>
      <c r="C240" s="118"/>
      <c r="D240" s="3"/>
      <c r="E240" s="3"/>
      <c r="F240" s="9"/>
      <c r="G240" s="3"/>
      <c r="H240" s="3"/>
      <c r="I240" s="3"/>
      <c r="J240" s="3"/>
      <c r="K240" s="3"/>
      <c r="L240" s="9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5.75" customHeight="1">
      <c r="A241" s="3"/>
      <c r="B241" s="3"/>
      <c r="C241" s="118"/>
      <c r="D241" s="3"/>
      <c r="E241" s="3"/>
      <c r="F241" s="9"/>
      <c r="G241" s="3"/>
      <c r="H241" s="3"/>
      <c r="I241" s="3"/>
      <c r="J241" s="3"/>
      <c r="K241" s="3"/>
      <c r="L241" s="9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5.75" customHeight="1">
      <c r="A242" s="3"/>
      <c r="B242" s="3"/>
      <c r="C242" s="118"/>
      <c r="D242" s="3"/>
      <c r="E242" s="3"/>
      <c r="F242" s="9"/>
      <c r="G242" s="3"/>
      <c r="H242" s="3"/>
      <c r="I242" s="3"/>
      <c r="J242" s="3"/>
      <c r="K242" s="3"/>
      <c r="L242" s="9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5.75" customHeight="1">
      <c r="A243" s="3"/>
      <c r="B243" s="3"/>
      <c r="C243" s="118"/>
      <c r="D243" s="3"/>
      <c r="E243" s="3"/>
      <c r="F243" s="9"/>
      <c r="G243" s="3"/>
      <c r="H243" s="3"/>
      <c r="I243" s="3"/>
      <c r="J243" s="3"/>
      <c r="K243" s="3"/>
      <c r="L243" s="9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5.75" customHeight="1">
      <c r="A244" s="3"/>
      <c r="B244" s="3"/>
      <c r="C244" s="118"/>
      <c r="D244" s="3"/>
      <c r="E244" s="3"/>
      <c r="F244" s="9"/>
      <c r="G244" s="3"/>
      <c r="H244" s="3"/>
      <c r="I244" s="3"/>
      <c r="J244" s="3"/>
      <c r="K244" s="3"/>
      <c r="L244" s="9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5.75" customHeight="1">
      <c r="A245" s="3"/>
      <c r="B245" s="3"/>
      <c r="C245" s="118"/>
      <c r="D245" s="3"/>
      <c r="E245" s="3"/>
      <c r="F245" s="9"/>
      <c r="G245" s="3"/>
      <c r="H245" s="3"/>
      <c r="I245" s="3"/>
      <c r="J245" s="3"/>
      <c r="K245" s="3"/>
      <c r="L245" s="9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5.75" customHeight="1">
      <c r="A246" s="3"/>
      <c r="B246" s="3"/>
      <c r="C246" s="118"/>
      <c r="D246" s="3"/>
      <c r="E246" s="3"/>
      <c r="F246" s="9"/>
      <c r="G246" s="3"/>
      <c r="H246" s="3"/>
      <c r="I246" s="3"/>
      <c r="J246" s="3"/>
      <c r="K246" s="3"/>
      <c r="L246" s="9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5.75" customHeight="1">
      <c r="A247" s="3"/>
      <c r="B247" s="3"/>
      <c r="C247" s="118"/>
      <c r="D247" s="3"/>
      <c r="E247" s="3"/>
      <c r="F247" s="9"/>
      <c r="G247" s="3"/>
      <c r="H247" s="3"/>
      <c r="I247" s="3"/>
      <c r="J247" s="3"/>
      <c r="K247" s="3"/>
      <c r="L247" s="9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5.75" customHeight="1">
      <c r="A248" s="3"/>
      <c r="B248" s="3"/>
      <c r="C248" s="118"/>
      <c r="D248" s="3"/>
      <c r="E248" s="3"/>
      <c r="F248" s="9"/>
      <c r="G248" s="3"/>
      <c r="H248" s="3"/>
      <c r="I248" s="3"/>
      <c r="J248" s="3"/>
      <c r="K248" s="3"/>
      <c r="L248" s="9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5.75" customHeight="1">
      <c r="A249" s="3"/>
      <c r="B249" s="3"/>
      <c r="C249" s="118"/>
      <c r="D249" s="3"/>
      <c r="E249" s="3"/>
      <c r="F249" s="9"/>
      <c r="G249" s="3"/>
      <c r="H249" s="3"/>
      <c r="I249" s="3"/>
      <c r="J249" s="3"/>
      <c r="K249" s="3"/>
      <c r="L249" s="9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5.75" customHeight="1">
      <c r="A250" s="3"/>
      <c r="B250" s="3"/>
      <c r="C250" s="118"/>
      <c r="D250" s="3"/>
      <c r="E250" s="3"/>
      <c r="F250" s="9"/>
      <c r="G250" s="3"/>
      <c r="H250" s="3"/>
      <c r="I250" s="3"/>
      <c r="J250" s="3"/>
      <c r="K250" s="3"/>
      <c r="L250" s="9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5.75" customHeight="1">
      <c r="A251" s="3"/>
      <c r="B251" s="3"/>
      <c r="C251" s="118"/>
      <c r="D251" s="3"/>
      <c r="E251" s="3"/>
      <c r="F251" s="9"/>
      <c r="G251" s="3"/>
      <c r="H251" s="3"/>
      <c r="I251" s="3"/>
      <c r="J251" s="3"/>
      <c r="K251" s="3"/>
      <c r="L251" s="9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5.75" customHeight="1">
      <c r="A252" s="3"/>
      <c r="B252" s="3"/>
      <c r="C252" s="118"/>
      <c r="D252" s="3"/>
      <c r="E252" s="3"/>
      <c r="F252" s="9"/>
      <c r="G252" s="3"/>
      <c r="H252" s="3"/>
      <c r="I252" s="3"/>
      <c r="J252" s="3"/>
      <c r="K252" s="3"/>
      <c r="L252" s="9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5.75" customHeight="1">
      <c r="A253" s="3"/>
      <c r="B253" s="3"/>
      <c r="C253" s="118"/>
      <c r="D253" s="3"/>
      <c r="E253" s="3"/>
      <c r="F253" s="9"/>
      <c r="G253" s="3"/>
      <c r="H253" s="3"/>
      <c r="I253" s="3"/>
      <c r="J253" s="3"/>
      <c r="K253" s="3"/>
      <c r="L253" s="9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5.75" customHeight="1">
      <c r="A254" s="3"/>
      <c r="B254" s="3"/>
      <c r="C254" s="118"/>
      <c r="D254" s="3"/>
      <c r="E254" s="3"/>
      <c r="F254" s="9"/>
      <c r="G254" s="3"/>
      <c r="H254" s="3"/>
      <c r="I254" s="3"/>
      <c r="J254" s="3"/>
      <c r="K254" s="3"/>
      <c r="L254" s="9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5.75" customHeight="1">
      <c r="A255" s="3"/>
      <c r="B255" s="3"/>
      <c r="C255" s="118"/>
      <c r="D255" s="3"/>
      <c r="E255" s="3"/>
      <c r="F255" s="9"/>
      <c r="G255" s="3"/>
      <c r="H255" s="3"/>
      <c r="I255" s="3"/>
      <c r="J255" s="3"/>
      <c r="K255" s="3"/>
      <c r="L255" s="9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 spans="1:31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</sheetData>
  <mergeCells count="48">
    <mergeCell ref="E53:H53"/>
    <mergeCell ref="E54:H54"/>
    <mergeCell ref="E55:H55"/>
    <mergeCell ref="E48:J48"/>
    <mergeCell ref="K48:P48"/>
    <mergeCell ref="E49:H49"/>
    <mergeCell ref="K49:N49"/>
    <mergeCell ref="E50:H50"/>
    <mergeCell ref="Q53:T53"/>
    <mergeCell ref="Q54:T54"/>
    <mergeCell ref="Q55:T55"/>
    <mergeCell ref="K50:N50"/>
    <mergeCell ref="K51:N51"/>
    <mergeCell ref="K52:N52"/>
    <mergeCell ref="K53:N53"/>
    <mergeCell ref="K54:N54"/>
    <mergeCell ref="K55:N55"/>
    <mergeCell ref="Q51:T51"/>
    <mergeCell ref="E4:G5"/>
    <mergeCell ref="H4:H6"/>
    <mergeCell ref="Q49:T49"/>
    <mergeCell ref="Q50:T50"/>
    <mergeCell ref="Q52:T52"/>
    <mergeCell ref="E51:H51"/>
    <mergeCell ref="E52:H52"/>
    <mergeCell ref="Q48:V48"/>
    <mergeCell ref="A1:B1"/>
    <mergeCell ref="A3:D3"/>
    <mergeCell ref="A4:A6"/>
    <mergeCell ref="B4:B6"/>
    <mergeCell ref="C4:D5"/>
    <mergeCell ref="P4:P5"/>
    <mergeCell ref="Q4:S5"/>
    <mergeCell ref="AA4:AA5"/>
    <mergeCell ref="AB4:AB5"/>
    <mergeCell ref="AC4:AD4"/>
    <mergeCell ref="T4:T6"/>
    <mergeCell ref="U4:U5"/>
    <mergeCell ref="V4:V5"/>
    <mergeCell ref="W4:W5"/>
    <mergeCell ref="X4:X5"/>
    <mergeCell ref="Y4:Y5"/>
    <mergeCell ref="Z4:Z5"/>
    <mergeCell ref="I4:I5"/>
    <mergeCell ref="J4:J5"/>
    <mergeCell ref="K4:M5"/>
    <mergeCell ref="N4:N6"/>
    <mergeCell ref="O4:O5"/>
  </mergeCells>
  <printOptions horizontalCentered="1"/>
  <pageMargins left="0" right="0" top="0.5" bottom="0.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2.5703125" defaultRowHeight="15" customHeight="1"/>
  <cols>
    <col min="1" max="1" width="3.42578125" customWidth="1"/>
    <col min="2" max="2" width="25.42578125" customWidth="1"/>
    <col min="3" max="3" width="10.7109375" customWidth="1"/>
    <col min="4" max="4" width="11.85546875" customWidth="1"/>
    <col min="5" max="5" width="5.7109375" customWidth="1"/>
    <col min="6" max="7" width="4.42578125" customWidth="1"/>
    <col min="8" max="8" width="5.85546875" customWidth="1"/>
    <col min="9" max="13" width="4.42578125" customWidth="1"/>
    <col min="14" max="14" width="5.5703125" customWidth="1"/>
    <col min="15" max="19" width="4.42578125" customWidth="1"/>
    <col min="20" max="20" width="6.140625" customWidth="1"/>
    <col min="21" max="22" width="4.42578125" customWidth="1"/>
    <col min="23" max="23" width="4.140625" customWidth="1"/>
    <col min="24" max="27" width="3.140625" customWidth="1"/>
    <col min="28" max="28" width="5.42578125" customWidth="1"/>
    <col min="29" max="29" width="4" customWidth="1"/>
  </cols>
  <sheetData>
    <row r="1" spans="1:29" ht="16.5" customHeight="1">
      <c r="A1" s="455" t="s">
        <v>0</v>
      </c>
      <c r="B1" s="446"/>
      <c r="C1" s="3"/>
      <c r="D1" s="5"/>
      <c r="E1" s="3"/>
      <c r="F1" s="9"/>
      <c r="G1" s="3"/>
      <c r="H1" s="3"/>
      <c r="I1" s="3"/>
      <c r="J1" s="3"/>
      <c r="K1" s="3"/>
      <c r="L1" s="9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ht="16.5" customHeight="1">
      <c r="A2" s="3" t="s">
        <v>236</v>
      </c>
      <c r="B2" s="3"/>
      <c r="C2" s="7"/>
      <c r="D2" s="6"/>
      <c r="E2" s="7"/>
      <c r="F2" s="8"/>
      <c r="G2" s="7"/>
      <c r="H2" s="7"/>
      <c r="I2" s="3"/>
      <c r="J2" s="3"/>
      <c r="K2" s="3"/>
      <c r="L2" s="9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16.5" customHeight="1">
      <c r="A3" s="3"/>
      <c r="B3" s="3"/>
      <c r="C3" s="7"/>
      <c r="D3" s="6"/>
      <c r="E3" s="7"/>
      <c r="F3" s="8"/>
      <c r="G3" s="7"/>
      <c r="H3" s="7"/>
      <c r="I3" s="3"/>
      <c r="J3" s="3"/>
      <c r="K3" s="3"/>
      <c r="L3" s="9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ht="24.7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45"/>
      <c r="X4" s="445"/>
      <c r="Y4" s="445"/>
      <c r="Z4" s="445"/>
      <c r="AA4" s="445"/>
      <c r="AB4" s="447"/>
      <c r="AC4" s="446"/>
    </row>
    <row r="5" spans="1:29" ht="22.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3"/>
      <c r="AC5" s="3"/>
    </row>
    <row r="6" spans="1:29" ht="16.5" customHeight="1">
      <c r="A6" s="443"/>
      <c r="B6" s="443"/>
      <c r="C6" s="12" t="s">
        <v>15</v>
      </c>
      <c r="D6" s="137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11"/>
      <c r="X6" s="11"/>
      <c r="Y6" s="11"/>
      <c r="Z6" s="11"/>
      <c r="AA6" s="11"/>
      <c r="AB6" s="3"/>
      <c r="AC6" s="3"/>
    </row>
    <row r="7" spans="1:29" ht="16.5" customHeight="1">
      <c r="A7" s="17">
        <v>1</v>
      </c>
      <c r="B7" s="138" t="s">
        <v>237</v>
      </c>
      <c r="C7" s="139"/>
      <c r="D7" s="139" t="s">
        <v>238</v>
      </c>
      <c r="E7" s="14">
        <v>11.8</v>
      </c>
      <c r="F7" s="14" t="s">
        <v>23</v>
      </c>
      <c r="G7" s="14">
        <v>90</v>
      </c>
      <c r="H7" s="20">
        <f t="shared" ref="H7:H22" si="0">E7/(G7*G7)*10000</f>
        <v>14.567901234567902</v>
      </c>
      <c r="I7" s="14"/>
      <c r="J7" s="17"/>
      <c r="K7" s="23">
        <v>12.2</v>
      </c>
      <c r="L7" s="23" t="s">
        <v>23</v>
      </c>
      <c r="M7" s="23">
        <v>93</v>
      </c>
      <c r="N7" s="20">
        <f t="shared" ref="N7:N28" si="1">K7/(M7*M7)*10000</f>
        <v>14.105676956873626</v>
      </c>
      <c r="O7" s="14"/>
      <c r="P7" s="17"/>
      <c r="Q7" s="23">
        <v>12.5</v>
      </c>
      <c r="R7" s="23" t="s">
        <v>23</v>
      </c>
      <c r="S7" s="22">
        <v>95</v>
      </c>
      <c r="T7" s="20">
        <f t="shared" ref="T7:T24" si="2">Q7/(S7*S7)*10000</f>
        <v>13.850415512465373</v>
      </c>
      <c r="U7" s="17"/>
      <c r="V7" s="17"/>
      <c r="W7" s="3"/>
      <c r="X7" s="3"/>
      <c r="Y7" s="3"/>
      <c r="Z7" s="3"/>
      <c r="AA7" s="3"/>
      <c r="AB7" s="3"/>
      <c r="AC7" s="3"/>
    </row>
    <row r="8" spans="1:29" ht="16.5" customHeight="1">
      <c r="A8" s="17">
        <v>2</v>
      </c>
      <c r="B8" s="140" t="s">
        <v>239</v>
      </c>
      <c r="C8" s="139" t="s">
        <v>240</v>
      </c>
      <c r="D8" s="139"/>
      <c r="E8" s="14">
        <v>11</v>
      </c>
      <c r="F8" s="14" t="s">
        <v>23</v>
      </c>
      <c r="G8" s="14">
        <v>87</v>
      </c>
      <c r="H8" s="20">
        <f t="shared" si="0"/>
        <v>14.532963403355794</v>
      </c>
      <c r="I8" s="14"/>
      <c r="J8" s="122"/>
      <c r="K8" s="23">
        <v>12.2</v>
      </c>
      <c r="L8" s="23" t="s">
        <v>23</v>
      </c>
      <c r="M8" s="23">
        <v>90</v>
      </c>
      <c r="N8" s="20">
        <f t="shared" si="1"/>
        <v>15.061728395061728</v>
      </c>
      <c r="O8" s="14"/>
      <c r="P8" s="17"/>
      <c r="Q8" s="23">
        <v>12.7</v>
      </c>
      <c r="R8" s="23" t="s">
        <v>23</v>
      </c>
      <c r="S8" s="22">
        <v>93</v>
      </c>
      <c r="T8" s="20">
        <f t="shared" si="2"/>
        <v>14.683778471499595</v>
      </c>
      <c r="U8" s="17"/>
      <c r="V8" s="17"/>
      <c r="W8" s="3"/>
      <c r="X8" s="3"/>
      <c r="Y8" s="3"/>
      <c r="Z8" s="3"/>
      <c r="AA8" s="3"/>
      <c r="AB8" s="3"/>
      <c r="AC8" s="3"/>
    </row>
    <row r="9" spans="1:29" ht="16.5" customHeight="1">
      <c r="A9" s="17">
        <v>3</v>
      </c>
      <c r="B9" s="141" t="s">
        <v>241</v>
      </c>
      <c r="C9" s="142"/>
      <c r="D9" s="143" t="s">
        <v>242</v>
      </c>
      <c r="E9" s="14">
        <v>11</v>
      </c>
      <c r="F9" s="14" t="s">
        <v>23</v>
      </c>
      <c r="G9" s="14">
        <v>83</v>
      </c>
      <c r="H9" s="20">
        <f t="shared" si="0"/>
        <v>15.967484395412978</v>
      </c>
      <c r="I9" s="14"/>
      <c r="J9" s="17"/>
      <c r="K9" s="23">
        <v>11</v>
      </c>
      <c r="L9" s="23" t="s">
        <v>23</v>
      </c>
      <c r="M9" s="23">
        <v>87</v>
      </c>
      <c r="N9" s="20">
        <f t="shared" si="1"/>
        <v>14.532963403355794</v>
      </c>
      <c r="O9" s="14"/>
      <c r="P9" s="17"/>
      <c r="Q9" s="23">
        <v>11.7</v>
      </c>
      <c r="R9" s="23" t="s">
        <v>23</v>
      </c>
      <c r="S9" s="22">
        <v>89</v>
      </c>
      <c r="T9" s="20">
        <f t="shared" si="2"/>
        <v>14.770862264865546</v>
      </c>
      <c r="U9" s="17"/>
      <c r="V9" s="17"/>
      <c r="W9" s="3"/>
      <c r="X9" s="3"/>
      <c r="Y9" s="3"/>
      <c r="Z9" s="3"/>
      <c r="AA9" s="3"/>
      <c r="AB9" s="3"/>
      <c r="AC9" s="3"/>
    </row>
    <row r="10" spans="1:29" ht="16.5" customHeight="1">
      <c r="A10" s="17">
        <v>4</v>
      </c>
      <c r="B10" s="141" t="s">
        <v>243</v>
      </c>
      <c r="C10" s="143"/>
      <c r="D10" s="144" t="s">
        <v>244</v>
      </c>
      <c r="E10" s="14">
        <v>11.8</v>
      </c>
      <c r="F10" s="14" t="s">
        <v>23</v>
      </c>
      <c r="G10" s="14">
        <v>91</v>
      </c>
      <c r="H10" s="20">
        <f t="shared" si="0"/>
        <v>14.249486776959305</v>
      </c>
      <c r="I10" s="14"/>
      <c r="J10" s="17"/>
      <c r="K10" s="23">
        <v>12</v>
      </c>
      <c r="L10" s="23" t="s">
        <v>23</v>
      </c>
      <c r="M10" s="23">
        <v>93</v>
      </c>
      <c r="N10" s="20">
        <f t="shared" si="1"/>
        <v>13.87443635102324</v>
      </c>
      <c r="O10" s="14"/>
      <c r="P10" s="17"/>
      <c r="Q10" s="23">
        <v>12.7</v>
      </c>
      <c r="R10" s="23" t="s">
        <v>23</v>
      </c>
      <c r="S10" s="22">
        <v>95</v>
      </c>
      <c r="T10" s="20">
        <f t="shared" si="2"/>
        <v>14.072022160664819</v>
      </c>
      <c r="U10" s="17"/>
      <c r="V10" s="17"/>
      <c r="W10" s="3"/>
      <c r="X10" s="3"/>
      <c r="Y10" s="3"/>
      <c r="Z10" s="3"/>
      <c r="AA10" s="3"/>
      <c r="AB10" s="3"/>
      <c r="AC10" s="3"/>
    </row>
    <row r="11" spans="1:29" ht="16.5" customHeight="1">
      <c r="A11" s="17">
        <v>5</v>
      </c>
      <c r="B11" s="145" t="s">
        <v>245</v>
      </c>
      <c r="C11" s="144"/>
      <c r="D11" s="144" t="s">
        <v>246</v>
      </c>
      <c r="E11" s="14">
        <v>9.3000000000000007</v>
      </c>
      <c r="F11" s="146" t="s">
        <v>220</v>
      </c>
      <c r="G11" s="14">
        <v>84</v>
      </c>
      <c r="H11" s="20">
        <f t="shared" si="0"/>
        <v>13.180272108843539</v>
      </c>
      <c r="I11" s="23" t="s">
        <v>247</v>
      </c>
      <c r="J11" s="147" t="s">
        <v>221</v>
      </c>
      <c r="K11" s="23">
        <v>10.3</v>
      </c>
      <c r="L11" s="48" t="s">
        <v>23</v>
      </c>
      <c r="M11" s="23">
        <v>87</v>
      </c>
      <c r="N11" s="20">
        <f t="shared" si="1"/>
        <v>13.608138459505881</v>
      </c>
      <c r="O11" s="48" t="s">
        <v>248</v>
      </c>
      <c r="P11" s="124" t="s">
        <v>249</v>
      </c>
      <c r="Q11" s="23">
        <v>10.6</v>
      </c>
      <c r="R11" s="48" t="s">
        <v>23</v>
      </c>
      <c r="S11" s="22">
        <v>90</v>
      </c>
      <c r="T11" s="20">
        <f t="shared" si="2"/>
        <v>13.086419753086419</v>
      </c>
      <c r="U11" s="55" t="s">
        <v>250</v>
      </c>
      <c r="V11" s="55" t="s">
        <v>251</v>
      </c>
      <c r="W11" s="3"/>
      <c r="X11" s="3"/>
      <c r="Y11" s="3"/>
      <c r="Z11" s="3"/>
      <c r="AA11" s="3"/>
      <c r="AB11" s="3"/>
      <c r="AC11" s="3"/>
    </row>
    <row r="12" spans="1:29" ht="16.5" customHeight="1">
      <c r="A12" s="17">
        <v>6</v>
      </c>
      <c r="B12" s="145" t="s">
        <v>252</v>
      </c>
      <c r="C12" s="144"/>
      <c r="D12" s="144" t="s">
        <v>253</v>
      </c>
      <c r="E12" s="14">
        <v>11</v>
      </c>
      <c r="F12" s="14" t="s">
        <v>23</v>
      </c>
      <c r="G12" s="14">
        <v>82</v>
      </c>
      <c r="H12" s="20">
        <f t="shared" si="0"/>
        <v>16.359309934562759</v>
      </c>
      <c r="I12" s="14"/>
      <c r="J12" s="17"/>
      <c r="K12" s="23">
        <v>11.3</v>
      </c>
      <c r="L12" s="23" t="s">
        <v>23</v>
      </c>
      <c r="M12" s="23">
        <v>86</v>
      </c>
      <c r="N12" s="20">
        <f t="shared" si="1"/>
        <v>15.278528934559223</v>
      </c>
      <c r="O12" s="14"/>
      <c r="P12" s="17"/>
      <c r="Q12" s="23">
        <v>11.7</v>
      </c>
      <c r="R12" s="23" t="s">
        <v>23</v>
      </c>
      <c r="S12" s="22">
        <v>90</v>
      </c>
      <c r="T12" s="20">
        <f t="shared" si="2"/>
        <v>14.444444444444445</v>
      </c>
      <c r="U12" s="17"/>
      <c r="V12" s="17"/>
      <c r="W12" s="3"/>
      <c r="X12" s="3"/>
      <c r="Y12" s="3"/>
      <c r="Z12" s="3"/>
      <c r="AA12" s="3"/>
      <c r="AB12" s="3"/>
      <c r="AC12" s="3"/>
    </row>
    <row r="13" spans="1:29" ht="16.5" customHeight="1">
      <c r="A13" s="17">
        <v>7</v>
      </c>
      <c r="B13" s="140" t="s">
        <v>254</v>
      </c>
      <c r="C13" s="139">
        <v>44199</v>
      </c>
      <c r="D13" s="144"/>
      <c r="E13" s="14">
        <v>11</v>
      </c>
      <c r="F13" s="146" t="s">
        <v>40</v>
      </c>
      <c r="G13" s="14">
        <v>84</v>
      </c>
      <c r="H13" s="20">
        <f t="shared" si="0"/>
        <v>15.589569160997733</v>
      </c>
      <c r="I13" s="14"/>
      <c r="J13" s="17"/>
      <c r="K13" s="22">
        <v>11.3</v>
      </c>
      <c r="L13" s="48" t="s">
        <v>23</v>
      </c>
      <c r="M13" s="23">
        <v>87</v>
      </c>
      <c r="N13" s="20">
        <f t="shared" si="1"/>
        <v>14.929316950720043</v>
      </c>
      <c r="O13" s="21"/>
      <c r="P13" s="17"/>
      <c r="Q13" s="22">
        <v>12</v>
      </c>
      <c r="R13" s="48" t="s">
        <v>23</v>
      </c>
      <c r="S13" s="22">
        <v>91</v>
      </c>
      <c r="T13" s="20">
        <f t="shared" si="2"/>
        <v>14.491003501992514</v>
      </c>
      <c r="U13" s="17"/>
      <c r="V13" s="17"/>
      <c r="W13" s="3"/>
      <c r="X13" s="3"/>
      <c r="Y13" s="3"/>
      <c r="Z13" s="3"/>
      <c r="AA13" s="3"/>
      <c r="AB13" s="3"/>
      <c r="AC13" s="3"/>
    </row>
    <row r="14" spans="1:29" ht="16.5" customHeight="1">
      <c r="A14" s="17">
        <v>8</v>
      </c>
      <c r="B14" s="141" t="s">
        <v>255</v>
      </c>
      <c r="C14" s="148" t="s">
        <v>256</v>
      </c>
      <c r="D14" s="143"/>
      <c r="E14" s="14">
        <v>13.4</v>
      </c>
      <c r="F14" s="14" t="s">
        <v>23</v>
      </c>
      <c r="G14" s="14">
        <v>87</v>
      </c>
      <c r="H14" s="20">
        <f t="shared" si="0"/>
        <v>17.703791782269786</v>
      </c>
      <c r="I14" s="14"/>
      <c r="J14" s="17"/>
      <c r="K14" s="22">
        <v>14.5</v>
      </c>
      <c r="L14" s="23" t="s">
        <v>23</v>
      </c>
      <c r="M14" s="55">
        <v>91</v>
      </c>
      <c r="N14" s="20">
        <f t="shared" si="1"/>
        <v>17.509962564907617</v>
      </c>
      <c r="O14" s="21"/>
      <c r="P14" s="17"/>
      <c r="Q14" s="22">
        <v>15</v>
      </c>
      <c r="R14" s="23" t="s">
        <v>23</v>
      </c>
      <c r="S14" s="22">
        <v>94</v>
      </c>
      <c r="T14" s="20">
        <f t="shared" si="2"/>
        <v>16.976007243096422</v>
      </c>
      <c r="U14" s="17"/>
      <c r="V14" s="17"/>
      <c r="W14" s="3"/>
      <c r="X14" s="3"/>
      <c r="Y14" s="3"/>
      <c r="Z14" s="3"/>
      <c r="AA14" s="3"/>
      <c r="AB14" s="3"/>
      <c r="AC14" s="3"/>
    </row>
    <row r="15" spans="1:29" ht="16.5" customHeight="1">
      <c r="A15" s="17">
        <v>9</v>
      </c>
      <c r="B15" s="141" t="s">
        <v>257</v>
      </c>
      <c r="C15" s="143"/>
      <c r="D15" s="143" t="s">
        <v>258</v>
      </c>
      <c r="E15" s="14">
        <v>12.6</v>
      </c>
      <c r="F15" s="71" t="s">
        <v>23</v>
      </c>
      <c r="G15" s="14">
        <v>89</v>
      </c>
      <c r="H15" s="20">
        <f t="shared" si="0"/>
        <v>15.907082439085974</v>
      </c>
      <c r="I15" s="14"/>
      <c r="J15" s="17"/>
      <c r="K15" s="22">
        <v>12.9</v>
      </c>
      <c r="L15" s="23" t="s">
        <v>23</v>
      </c>
      <c r="M15" s="55">
        <v>91</v>
      </c>
      <c r="N15" s="20">
        <f t="shared" si="1"/>
        <v>15.577828764641952</v>
      </c>
      <c r="O15" s="21"/>
      <c r="P15" s="17"/>
      <c r="Q15" s="22">
        <v>13.5</v>
      </c>
      <c r="R15" s="23" t="s">
        <v>23</v>
      </c>
      <c r="S15" s="22">
        <v>93</v>
      </c>
      <c r="T15" s="20">
        <f t="shared" si="2"/>
        <v>15.608740894901144</v>
      </c>
      <c r="U15" s="17"/>
      <c r="V15" s="17"/>
      <c r="W15" s="3"/>
      <c r="X15" s="3"/>
      <c r="Y15" s="3"/>
      <c r="Z15" s="3"/>
      <c r="AA15" s="3"/>
      <c r="AB15" s="3"/>
      <c r="AC15" s="3"/>
    </row>
    <row r="16" spans="1:29" ht="16.5" customHeight="1">
      <c r="A16" s="17">
        <v>10</v>
      </c>
      <c r="B16" s="145" t="s">
        <v>259</v>
      </c>
      <c r="C16" s="144"/>
      <c r="D16" s="144">
        <v>44442</v>
      </c>
      <c r="E16" s="14">
        <v>11</v>
      </c>
      <c r="F16" s="14" t="s">
        <v>23</v>
      </c>
      <c r="G16" s="14">
        <v>81</v>
      </c>
      <c r="H16" s="20">
        <f t="shared" si="0"/>
        <v>16.765736930345984</v>
      </c>
      <c r="I16" s="14"/>
      <c r="J16" s="17"/>
      <c r="K16" s="22">
        <v>11.5</v>
      </c>
      <c r="L16" s="23" t="s">
        <v>23</v>
      </c>
      <c r="M16" s="55">
        <v>83</v>
      </c>
      <c r="N16" s="20">
        <f t="shared" si="1"/>
        <v>16.693279140659023</v>
      </c>
      <c r="O16" s="21"/>
      <c r="P16" s="17"/>
      <c r="Q16" s="22">
        <v>12.4</v>
      </c>
      <c r="R16" s="23" t="s">
        <v>23</v>
      </c>
      <c r="S16" s="22">
        <v>86</v>
      </c>
      <c r="T16" s="20">
        <f t="shared" si="2"/>
        <v>16.765819361817201</v>
      </c>
      <c r="U16" s="17"/>
      <c r="V16" s="17"/>
      <c r="W16" s="3"/>
      <c r="X16" s="3"/>
      <c r="Y16" s="3"/>
      <c r="Z16" s="3"/>
      <c r="AA16" s="3"/>
      <c r="AB16" s="3"/>
      <c r="AC16" s="3"/>
    </row>
    <row r="17" spans="1:29" ht="16.5" customHeight="1">
      <c r="A17" s="17">
        <v>11</v>
      </c>
      <c r="B17" s="138" t="s">
        <v>260</v>
      </c>
      <c r="C17" s="139" t="s">
        <v>261</v>
      </c>
      <c r="D17" s="144"/>
      <c r="E17" s="14">
        <v>11</v>
      </c>
      <c r="F17" s="14" t="s">
        <v>23</v>
      </c>
      <c r="G17" s="14">
        <v>84</v>
      </c>
      <c r="H17" s="20">
        <f t="shared" si="0"/>
        <v>15.589569160997733</v>
      </c>
      <c r="I17" s="14"/>
      <c r="J17" s="17"/>
      <c r="K17" s="22">
        <v>11.7</v>
      </c>
      <c r="L17" s="23" t="s">
        <v>23</v>
      </c>
      <c r="M17" s="55">
        <v>86</v>
      </c>
      <c r="N17" s="20">
        <f t="shared" si="1"/>
        <v>15.819361817198486</v>
      </c>
      <c r="O17" s="21"/>
      <c r="P17" s="17"/>
      <c r="Q17" s="22">
        <v>12.4</v>
      </c>
      <c r="R17" s="23" t="s">
        <v>23</v>
      </c>
      <c r="S17" s="22">
        <v>90</v>
      </c>
      <c r="T17" s="20">
        <f t="shared" si="2"/>
        <v>15.308641975308642</v>
      </c>
      <c r="U17" s="17"/>
      <c r="V17" s="17"/>
      <c r="W17" s="3"/>
      <c r="X17" s="3"/>
      <c r="Y17" s="3"/>
      <c r="Z17" s="3"/>
      <c r="AA17" s="3"/>
      <c r="AB17" s="3"/>
      <c r="AC17" s="3"/>
    </row>
    <row r="18" spans="1:29" ht="16.5" customHeight="1">
      <c r="A18" s="17">
        <v>12</v>
      </c>
      <c r="B18" s="138" t="s">
        <v>262</v>
      </c>
      <c r="C18" s="138"/>
      <c r="D18" s="149" t="s">
        <v>263</v>
      </c>
      <c r="E18" s="14">
        <v>11.6</v>
      </c>
      <c r="F18" s="14" t="s">
        <v>23</v>
      </c>
      <c r="G18" s="14">
        <v>85</v>
      </c>
      <c r="H18" s="20">
        <f t="shared" si="0"/>
        <v>16.055363321799309</v>
      </c>
      <c r="I18" s="14"/>
      <c r="J18" s="17"/>
      <c r="K18" s="22">
        <v>11.7</v>
      </c>
      <c r="L18" s="23" t="s">
        <v>23</v>
      </c>
      <c r="M18" s="55">
        <v>87</v>
      </c>
      <c r="N18" s="20">
        <f t="shared" si="1"/>
        <v>15.457788347205707</v>
      </c>
      <c r="O18" s="21"/>
      <c r="P18" s="17"/>
      <c r="Q18" s="22">
        <v>12</v>
      </c>
      <c r="R18" s="23" t="s">
        <v>23</v>
      </c>
      <c r="S18" s="22">
        <v>90</v>
      </c>
      <c r="T18" s="20">
        <f t="shared" si="2"/>
        <v>14.814814814814815</v>
      </c>
      <c r="U18" s="17"/>
      <c r="V18" s="17"/>
      <c r="W18" s="3"/>
      <c r="X18" s="3"/>
      <c r="Y18" s="3"/>
      <c r="Z18" s="3"/>
      <c r="AA18" s="3"/>
      <c r="AB18" s="3"/>
      <c r="AC18" s="3"/>
    </row>
    <row r="19" spans="1:29" ht="16.5" customHeight="1">
      <c r="A19" s="17">
        <v>13</v>
      </c>
      <c r="B19" s="141" t="s">
        <v>264</v>
      </c>
      <c r="C19" s="143"/>
      <c r="D19" s="144" t="s">
        <v>265</v>
      </c>
      <c r="E19" s="14">
        <v>11.6</v>
      </c>
      <c r="F19" s="14" t="s">
        <v>23</v>
      </c>
      <c r="G19" s="14">
        <v>85</v>
      </c>
      <c r="H19" s="20">
        <f t="shared" si="0"/>
        <v>16.055363321799309</v>
      </c>
      <c r="I19" s="14"/>
      <c r="J19" s="17"/>
      <c r="K19" s="22">
        <v>12</v>
      </c>
      <c r="L19" s="23" t="s">
        <v>23</v>
      </c>
      <c r="M19" s="55">
        <v>90</v>
      </c>
      <c r="N19" s="20">
        <f t="shared" si="1"/>
        <v>14.814814814814815</v>
      </c>
      <c r="O19" s="21"/>
      <c r="P19" s="17"/>
      <c r="Q19" s="22">
        <v>12.4</v>
      </c>
      <c r="R19" s="23" t="s">
        <v>23</v>
      </c>
      <c r="S19" s="22">
        <v>92</v>
      </c>
      <c r="T19" s="20">
        <f t="shared" si="2"/>
        <v>14.650283553875235</v>
      </c>
      <c r="U19" s="17"/>
      <c r="V19" s="17"/>
      <c r="W19" s="3"/>
      <c r="X19" s="3"/>
      <c r="Y19" s="3"/>
      <c r="Z19" s="3"/>
      <c r="AA19" s="3"/>
      <c r="AB19" s="3"/>
      <c r="AC19" s="3"/>
    </row>
    <row r="20" spans="1:29" ht="16.5" customHeight="1">
      <c r="A20" s="17">
        <v>14</v>
      </c>
      <c r="B20" s="145" t="s">
        <v>266</v>
      </c>
      <c r="C20" s="144"/>
      <c r="D20" s="144" t="s">
        <v>267</v>
      </c>
      <c r="E20" s="14">
        <v>13.9</v>
      </c>
      <c r="F20" s="14" t="s">
        <v>23</v>
      </c>
      <c r="G20" s="14">
        <v>90</v>
      </c>
      <c r="H20" s="20">
        <f t="shared" si="0"/>
        <v>17.160493827160494</v>
      </c>
      <c r="I20" s="14"/>
      <c r="J20" s="17"/>
      <c r="K20" s="22">
        <v>14.2</v>
      </c>
      <c r="L20" s="23" t="s">
        <v>23</v>
      </c>
      <c r="M20" s="55">
        <v>95</v>
      </c>
      <c r="N20" s="20">
        <f t="shared" si="1"/>
        <v>15.734072022160664</v>
      </c>
      <c r="O20" s="21"/>
      <c r="P20" s="17"/>
      <c r="Q20" s="22">
        <v>15.3</v>
      </c>
      <c r="R20" s="23" t="s">
        <v>23</v>
      </c>
      <c r="S20" s="22">
        <v>98</v>
      </c>
      <c r="T20" s="20">
        <f t="shared" si="2"/>
        <v>15.930862140774678</v>
      </c>
      <c r="U20" s="17"/>
      <c r="V20" s="17"/>
      <c r="W20" s="3"/>
      <c r="X20" s="3"/>
      <c r="Y20" s="3"/>
      <c r="Z20" s="3"/>
      <c r="AA20" s="3"/>
      <c r="AB20" s="3"/>
      <c r="AC20" s="3"/>
    </row>
    <row r="21" spans="1:29" ht="16.5" customHeight="1">
      <c r="A21" s="17">
        <v>15</v>
      </c>
      <c r="B21" s="141" t="s">
        <v>268</v>
      </c>
      <c r="C21" s="143" t="s">
        <v>269</v>
      </c>
      <c r="D21" s="144"/>
      <c r="E21" s="14">
        <v>10.6</v>
      </c>
      <c r="F21" s="14" t="s">
        <v>23</v>
      </c>
      <c r="G21" s="14">
        <v>85</v>
      </c>
      <c r="H21" s="20">
        <f t="shared" si="0"/>
        <v>14.671280276816608</v>
      </c>
      <c r="I21" s="14"/>
      <c r="J21" s="17"/>
      <c r="K21" s="22">
        <v>11.4</v>
      </c>
      <c r="L21" s="23" t="s">
        <v>23</v>
      </c>
      <c r="M21" s="55">
        <v>86</v>
      </c>
      <c r="N21" s="20">
        <f t="shared" si="1"/>
        <v>15.413737155219039</v>
      </c>
      <c r="O21" s="21"/>
      <c r="P21" s="17"/>
      <c r="Q21" s="22">
        <v>11.8</v>
      </c>
      <c r="R21" s="23" t="s">
        <v>23</v>
      </c>
      <c r="S21" s="22">
        <v>89</v>
      </c>
      <c r="T21" s="20">
        <f t="shared" si="2"/>
        <v>14.89710895089004</v>
      </c>
      <c r="U21" s="17"/>
      <c r="V21" s="17"/>
      <c r="W21" s="3"/>
      <c r="X21" s="3"/>
      <c r="Y21" s="3"/>
      <c r="Z21" s="3"/>
      <c r="AA21" s="3"/>
      <c r="AB21" s="3"/>
      <c r="AC21" s="3"/>
    </row>
    <row r="22" spans="1:29" ht="16.5" customHeight="1">
      <c r="A22" s="17">
        <v>16</v>
      </c>
      <c r="B22" s="150" t="s">
        <v>270</v>
      </c>
      <c r="C22" s="151"/>
      <c r="D22" s="151" t="s">
        <v>271</v>
      </c>
      <c r="E22" s="14">
        <v>16.399999999999999</v>
      </c>
      <c r="F22" s="14" t="s">
        <v>23</v>
      </c>
      <c r="G22" s="14">
        <v>95</v>
      </c>
      <c r="H22" s="20">
        <f t="shared" si="0"/>
        <v>18.171745152354568</v>
      </c>
      <c r="I22" s="14"/>
      <c r="J22" s="17"/>
      <c r="K22" s="22">
        <v>16.8</v>
      </c>
      <c r="L22" s="23" t="s">
        <v>23</v>
      </c>
      <c r="M22" s="55">
        <v>97</v>
      </c>
      <c r="N22" s="20">
        <f t="shared" si="1"/>
        <v>17.855244978212351</v>
      </c>
      <c r="O22" s="21"/>
      <c r="P22" s="17"/>
      <c r="Q22" s="22">
        <v>17.399999999999999</v>
      </c>
      <c r="R22" s="23" t="s">
        <v>23</v>
      </c>
      <c r="S22" s="22">
        <v>101</v>
      </c>
      <c r="T22" s="20">
        <f t="shared" si="2"/>
        <v>17.05715125968042</v>
      </c>
      <c r="U22" s="17"/>
      <c r="V22" s="17"/>
      <c r="W22" s="3"/>
      <c r="X22" s="3"/>
      <c r="Y22" s="3"/>
      <c r="Z22" s="3"/>
      <c r="AA22" s="3"/>
      <c r="AB22" s="3"/>
      <c r="AC22" s="3"/>
    </row>
    <row r="23" spans="1:29" ht="16.5" customHeight="1">
      <c r="A23" s="17">
        <v>17</v>
      </c>
      <c r="B23" s="152" t="s">
        <v>272</v>
      </c>
      <c r="C23" s="127"/>
      <c r="D23" s="112" t="s">
        <v>273</v>
      </c>
      <c r="E23" s="14"/>
      <c r="F23" s="14"/>
      <c r="G23" s="14">
        <v>91</v>
      </c>
      <c r="H23" s="20">
        <f>I23/(G23*G23)*10000</f>
        <v>15.698587127158557</v>
      </c>
      <c r="I23" s="14">
        <v>13</v>
      </c>
      <c r="J23" s="17"/>
      <c r="K23" s="22">
        <v>13.6</v>
      </c>
      <c r="L23" s="23" t="s">
        <v>23</v>
      </c>
      <c r="M23" s="55">
        <v>91</v>
      </c>
      <c r="N23" s="20">
        <f t="shared" si="1"/>
        <v>16.42313730225818</v>
      </c>
      <c r="O23" s="21"/>
      <c r="P23" s="17"/>
      <c r="Q23" s="22">
        <v>14.1</v>
      </c>
      <c r="R23" s="23" t="s">
        <v>23</v>
      </c>
      <c r="S23" s="22">
        <v>95</v>
      </c>
      <c r="T23" s="20">
        <f t="shared" si="2"/>
        <v>15.62326869806094</v>
      </c>
      <c r="U23" s="17"/>
      <c r="V23" s="17"/>
      <c r="W23" s="3"/>
      <c r="X23" s="3"/>
      <c r="Y23" s="3"/>
      <c r="Z23" s="3"/>
      <c r="AA23" s="3"/>
      <c r="AB23" s="3"/>
      <c r="AC23" s="3"/>
    </row>
    <row r="24" spans="1:29" ht="16.5" customHeight="1">
      <c r="A24" s="17">
        <v>18</v>
      </c>
      <c r="B24" s="129" t="s">
        <v>274</v>
      </c>
      <c r="C24" s="59" t="s">
        <v>275</v>
      </c>
      <c r="D24" s="127"/>
      <c r="E24" s="17"/>
      <c r="F24" s="14"/>
      <c r="G24" s="17"/>
      <c r="H24" s="153"/>
      <c r="I24" s="17"/>
      <c r="J24" s="17"/>
      <c r="K24" s="22">
        <v>14</v>
      </c>
      <c r="L24" s="23" t="s">
        <v>23</v>
      </c>
      <c r="M24" s="55">
        <v>87</v>
      </c>
      <c r="N24" s="20">
        <f t="shared" si="1"/>
        <v>18.496498876998281</v>
      </c>
      <c r="O24" s="21"/>
      <c r="P24" s="17"/>
      <c r="Q24" s="22">
        <v>14.1</v>
      </c>
      <c r="R24" s="23" t="s">
        <v>23</v>
      </c>
      <c r="S24" s="22">
        <v>91</v>
      </c>
      <c r="T24" s="20">
        <f t="shared" si="2"/>
        <v>17.026929114841202</v>
      </c>
      <c r="U24" s="17"/>
      <c r="V24" s="17"/>
      <c r="W24" s="3"/>
      <c r="X24" s="3"/>
      <c r="Y24" s="3"/>
      <c r="Z24" s="3"/>
      <c r="AA24" s="3"/>
      <c r="AB24" s="3"/>
      <c r="AC24" s="3"/>
    </row>
    <row r="25" spans="1:29" ht="16.5" customHeight="1">
      <c r="A25" s="83">
        <v>19</v>
      </c>
      <c r="B25" s="154" t="s">
        <v>276</v>
      </c>
      <c r="C25" s="155" t="s">
        <v>277</v>
      </c>
      <c r="D25" s="156"/>
      <c r="E25" s="83"/>
      <c r="F25" s="86"/>
      <c r="G25" s="83"/>
      <c r="H25" s="157"/>
      <c r="I25" s="83"/>
      <c r="J25" s="83"/>
      <c r="K25" s="91">
        <v>13.4</v>
      </c>
      <c r="L25" s="92" t="s">
        <v>23</v>
      </c>
      <c r="M25" s="154">
        <v>86</v>
      </c>
      <c r="N25" s="88">
        <f t="shared" si="1"/>
        <v>18.117901568415359</v>
      </c>
      <c r="O25" s="89"/>
      <c r="P25" s="83"/>
      <c r="Q25" s="93" t="s">
        <v>38</v>
      </c>
      <c r="R25" s="86"/>
      <c r="S25" s="89"/>
      <c r="T25" s="88"/>
      <c r="U25" s="83"/>
      <c r="V25" s="83"/>
      <c r="W25" s="96"/>
      <c r="X25" s="96"/>
      <c r="Y25" s="96"/>
      <c r="Z25" s="96"/>
      <c r="AA25" s="96"/>
      <c r="AB25" s="96"/>
      <c r="AC25" s="96"/>
    </row>
    <row r="26" spans="1:29" ht="16.5" customHeight="1">
      <c r="A26" s="83">
        <v>20</v>
      </c>
      <c r="B26" s="154" t="s">
        <v>278</v>
      </c>
      <c r="C26" s="155" t="s">
        <v>110</v>
      </c>
      <c r="D26" s="156"/>
      <c r="E26" s="83"/>
      <c r="F26" s="86"/>
      <c r="G26" s="83"/>
      <c r="H26" s="157"/>
      <c r="I26" s="83"/>
      <c r="J26" s="83"/>
      <c r="K26" s="91">
        <v>10.4</v>
      </c>
      <c r="L26" s="92" t="s">
        <v>23</v>
      </c>
      <c r="M26" s="154">
        <v>83</v>
      </c>
      <c r="N26" s="88">
        <f t="shared" si="1"/>
        <v>15.096530701117723</v>
      </c>
      <c r="O26" s="89"/>
      <c r="P26" s="83"/>
      <c r="Q26" s="93" t="s">
        <v>38</v>
      </c>
      <c r="R26" s="86"/>
      <c r="S26" s="89"/>
      <c r="T26" s="88"/>
      <c r="U26" s="83"/>
      <c r="V26" s="83"/>
      <c r="W26" s="96"/>
      <c r="X26" s="96"/>
      <c r="Y26" s="96"/>
      <c r="Z26" s="96"/>
      <c r="AA26" s="96"/>
      <c r="AB26" s="96"/>
      <c r="AC26" s="96"/>
    </row>
    <row r="27" spans="1:29" ht="16.5" customHeight="1">
      <c r="A27" s="83">
        <v>21</v>
      </c>
      <c r="B27" s="154" t="s">
        <v>279</v>
      </c>
      <c r="C27" s="158" t="s">
        <v>110</v>
      </c>
      <c r="D27" s="89"/>
      <c r="E27" s="83"/>
      <c r="F27" s="86"/>
      <c r="G27" s="83"/>
      <c r="H27" s="83"/>
      <c r="I27" s="83"/>
      <c r="J27" s="83"/>
      <c r="K27" s="91">
        <v>10.5</v>
      </c>
      <c r="L27" s="92" t="s">
        <v>23</v>
      </c>
      <c r="M27" s="154">
        <v>83</v>
      </c>
      <c r="N27" s="88">
        <f t="shared" si="1"/>
        <v>15.241689650166933</v>
      </c>
      <c r="O27" s="89"/>
      <c r="P27" s="83"/>
      <c r="Q27" s="93" t="s">
        <v>38</v>
      </c>
      <c r="R27" s="86"/>
      <c r="S27" s="89"/>
      <c r="T27" s="88"/>
      <c r="U27" s="83"/>
      <c r="V27" s="83"/>
      <c r="W27" s="96"/>
      <c r="X27" s="96"/>
      <c r="Y27" s="96"/>
      <c r="Z27" s="96"/>
      <c r="AA27" s="96"/>
      <c r="AB27" s="96"/>
      <c r="AC27" s="96"/>
    </row>
    <row r="28" spans="1:29" ht="16.5" customHeight="1">
      <c r="A28" s="83">
        <v>22</v>
      </c>
      <c r="B28" s="154" t="s">
        <v>280</v>
      </c>
      <c r="C28" s="155" t="s">
        <v>281</v>
      </c>
      <c r="D28" s="156"/>
      <c r="E28" s="83"/>
      <c r="F28" s="86"/>
      <c r="G28" s="83"/>
      <c r="H28" s="83"/>
      <c r="I28" s="83"/>
      <c r="J28" s="83"/>
      <c r="K28" s="91">
        <v>11.7</v>
      </c>
      <c r="L28" s="92" t="s">
        <v>23</v>
      </c>
      <c r="M28" s="154">
        <v>85</v>
      </c>
      <c r="N28" s="88">
        <f t="shared" si="1"/>
        <v>16.193771626297575</v>
      </c>
      <c r="O28" s="89"/>
      <c r="P28" s="83"/>
      <c r="Q28" s="93" t="s">
        <v>38</v>
      </c>
      <c r="R28" s="86"/>
      <c r="S28" s="89"/>
      <c r="T28" s="88"/>
      <c r="U28" s="83"/>
      <c r="V28" s="83"/>
      <c r="W28" s="96"/>
      <c r="X28" s="96"/>
      <c r="Y28" s="96"/>
      <c r="Z28" s="96"/>
      <c r="AA28" s="96"/>
      <c r="AB28" s="96"/>
      <c r="AC28" s="96"/>
    </row>
    <row r="29" spans="1:29" ht="16.5" customHeight="1">
      <c r="A29" s="17">
        <v>23</v>
      </c>
      <c r="B29" s="55" t="s">
        <v>282</v>
      </c>
      <c r="C29" s="57"/>
      <c r="D29" s="109">
        <v>44532</v>
      </c>
      <c r="E29" s="17"/>
      <c r="F29" s="14"/>
      <c r="G29" s="17"/>
      <c r="H29" s="17"/>
      <c r="I29" s="17"/>
      <c r="J29" s="17"/>
      <c r="K29" s="21"/>
      <c r="L29" s="14"/>
      <c r="M29" s="17"/>
      <c r="N29" s="20"/>
      <c r="O29" s="21"/>
      <c r="P29" s="17"/>
      <c r="Q29" s="22">
        <v>11.4</v>
      </c>
      <c r="R29" s="23" t="s">
        <v>23</v>
      </c>
      <c r="S29" s="22">
        <v>85</v>
      </c>
      <c r="T29" s="20">
        <f t="shared" ref="T29:T35" si="3">Q29/(S29*S29)*10000</f>
        <v>15.778546712802768</v>
      </c>
      <c r="U29" s="17"/>
      <c r="V29" s="17"/>
      <c r="W29" s="3"/>
      <c r="X29" s="3"/>
      <c r="Y29" s="3"/>
      <c r="Z29" s="3"/>
      <c r="AA29" s="3"/>
      <c r="AB29" s="3"/>
      <c r="AC29" s="3"/>
    </row>
    <row r="30" spans="1:29" ht="16.5" customHeight="1">
      <c r="A30" s="17">
        <v>24</v>
      </c>
      <c r="B30" s="55" t="s">
        <v>283</v>
      </c>
      <c r="C30" s="59" t="s">
        <v>284</v>
      </c>
      <c r="D30" s="105"/>
      <c r="E30" s="17"/>
      <c r="F30" s="14"/>
      <c r="G30" s="17"/>
      <c r="H30" s="17"/>
      <c r="I30" s="17"/>
      <c r="J30" s="17"/>
      <c r="K30" s="21"/>
      <c r="L30" s="14"/>
      <c r="M30" s="17"/>
      <c r="N30" s="17"/>
      <c r="O30" s="21"/>
      <c r="P30" s="17"/>
      <c r="Q30" s="22">
        <v>15</v>
      </c>
      <c r="R30" s="23" t="s">
        <v>23</v>
      </c>
      <c r="S30" s="22">
        <v>95</v>
      </c>
      <c r="T30" s="20">
        <f t="shared" si="3"/>
        <v>16.620498614958446</v>
      </c>
      <c r="U30" s="17"/>
      <c r="V30" s="17"/>
      <c r="W30" s="3"/>
      <c r="X30" s="3"/>
      <c r="Y30" s="3"/>
      <c r="Z30" s="3"/>
      <c r="AA30" s="3"/>
      <c r="AB30" s="3"/>
      <c r="AC30" s="3"/>
    </row>
    <row r="31" spans="1:29" ht="16.5" customHeight="1">
      <c r="A31" s="17">
        <v>25</v>
      </c>
      <c r="B31" s="159" t="s">
        <v>285</v>
      </c>
      <c r="C31" s="59" t="s">
        <v>101</v>
      </c>
      <c r="D31" s="160"/>
      <c r="E31" s="17"/>
      <c r="F31" s="71"/>
      <c r="G31" s="17"/>
      <c r="H31" s="17"/>
      <c r="I31" s="17"/>
      <c r="J31" s="17"/>
      <c r="K31" s="72"/>
      <c r="L31" s="16"/>
      <c r="M31" s="17"/>
      <c r="N31" s="161"/>
      <c r="O31" s="72"/>
      <c r="P31" s="17"/>
      <c r="Q31" s="162">
        <v>10</v>
      </c>
      <c r="R31" s="23" t="s">
        <v>23</v>
      </c>
      <c r="S31" s="22">
        <v>82</v>
      </c>
      <c r="T31" s="20">
        <f t="shared" si="3"/>
        <v>14.8720999405116</v>
      </c>
      <c r="U31" s="17"/>
      <c r="V31" s="17"/>
      <c r="W31" s="3"/>
      <c r="X31" s="3"/>
      <c r="Y31" s="3"/>
      <c r="Z31" s="3"/>
      <c r="AA31" s="3"/>
      <c r="AB31" s="3"/>
      <c r="AC31" s="3"/>
    </row>
    <row r="32" spans="1:29" ht="16.5" customHeight="1">
      <c r="A32" s="17">
        <v>26</v>
      </c>
      <c r="B32" s="159" t="s">
        <v>286</v>
      </c>
      <c r="C32" s="59" t="s">
        <v>101</v>
      </c>
      <c r="D32" s="160"/>
      <c r="E32" s="17"/>
      <c r="F32" s="71"/>
      <c r="G32" s="17"/>
      <c r="H32" s="17"/>
      <c r="I32" s="17"/>
      <c r="J32" s="17"/>
      <c r="K32" s="72"/>
      <c r="L32" s="16"/>
      <c r="M32" s="17"/>
      <c r="N32" s="161"/>
      <c r="O32" s="72"/>
      <c r="P32" s="17"/>
      <c r="Q32" s="162">
        <v>10</v>
      </c>
      <c r="R32" s="23" t="s">
        <v>23</v>
      </c>
      <c r="S32" s="22">
        <v>82</v>
      </c>
      <c r="T32" s="20">
        <f t="shared" si="3"/>
        <v>14.8720999405116</v>
      </c>
      <c r="U32" s="17"/>
      <c r="V32" s="17"/>
      <c r="W32" s="3"/>
      <c r="X32" s="3"/>
      <c r="Y32" s="3"/>
      <c r="Z32" s="3"/>
      <c r="AA32" s="3"/>
      <c r="AB32" s="3"/>
      <c r="AC32" s="3"/>
    </row>
    <row r="33" spans="1:29" ht="16.5" customHeight="1">
      <c r="A33" s="17">
        <v>27</v>
      </c>
      <c r="B33" s="159" t="s">
        <v>287</v>
      </c>
      <c r="C33" s="57"/>
      <c r="D33" s="160"/>
      <c r="E33" s="17"/>
      <c r="F33" s="71"/>
      <c r="G33" s="17"/>
      <c r="H33" s="17"/>
      <c r="I33" s="17"/>
      <c r="J33" s="17"/>
      <c r="K33" s="72"/>
      <c r="L33" s="16"/>
      <c r="M33" s="17"/>
      <c r="N33" s="17"/>
      <c r="O33" s="17"/>
      <c r="P33" s="17"/>
      <c r="Q33" s="22">
        <v>15.9</v>
      </c>
      <c r="R33" s="23" t="s">
        <v>23</v>
      </c>
      <c r="S33" s="22">
        <v>94</v>
      </c>
      <c r="T33" s="20">
        <f t="shared" si="3"/>
        <v>17.994567677682209</v>
      </c>
      <c r="U33" s="17"/>
      <c r="V33" s="17"/>
      <c r="W33" s="3"/>
      <c r="X33" s="3"/>
      <c r="Y33" s="3"/>
      <c r="Z33" s="3"/>
      <c r="AA33" s="3"/>
      <c r="AB33" s="3"/>
      <c r="AC33" s="3"/>
    </row>
    <row r="34" spans="1:29" ht="16.5" customHeight="1">
      <c r="A34" s="17">
        <v>28</v>
      </c>
      <c r="B34" s="159" t="s">
        <v>288</v>
      </c>
      <c r="C34" s="57"/>
      <c r="D34" s="160"/>
      <c r="E34" s="17"/>
      <c r="F34" s="71"/>
      <c r="G34" s="17"/>
      <c r="H34" s="17"/>
      <c r="I34" s="17"/>
      <c r="J34" s="17"/>
      <c r="K34" s="72"/>
      <c r="L34" s="16"/>
      <c r="M34" s="17"/>
      <c r="N34" s="17"/>
      <c r="O34" s="17"/>
      <c r="P34" s="17"/>
      <c r="Q34" s="22">
        <v>15</v>
      </c>
      <c r="R34" s="23" t="s">
        <v>23</v>
      </c>
      <c r="S34" s="22">
        <v>96</v>
      </c>
      <c r="T34" s="20">
        <f t="shared" si="3"/>
        <v>16.276041666666668</v>
      </c>
      <c r="U34" s="17"/>
      <c r="V34" s="17"/>
      <c r="W34" s="3"/>
      <c r="X34" s="3"/>
      <c r="Y34" s="3"/>
      <c r="Z34" s="3"/>
      <c r="AA34" s="3"/>
      <c r="AB34" s="3"/>
      <c r="AC34" s="3"/>
    </row>
    <row r="35" spans="1:29" ht="16.5" customHeight="1">
      <c r="A35" s="17">
        <v>29</v>
      </c>
      <c r="B35" s="159" t="s">
        <v>289</v>
      </c>
      <c r="C35" s="57"/>
      <c r="D35" s="160"/>
      <c r="E35" s="17"/>
      <c r="F35" s="71"/>
      <c r="G35" s="17"/>
      <c r="H35" s="17"/>
      <c r="I35" s="17"/>
      <c r="J35" s="17"/>
      <c r="K35" s="72"/>
      <c r="L35" s="16"/>
      <c r="M35" s="17"/>
      <c r="N35" s="17"/>
      <c r="O35" s="17"/>
      <c r="P35" s="17"/>
      <c r="Q35" s="22">
        <v>11.8</v>
      </c>
      <c r="R35" s="23" t="s">
        <v>23</v>
      </c>
      <c r="S35" s="22">
        <v>84</v>
      </c>
      <c r="T35" s="20">
        <f t="shared" si="3"/>
        <v>16.723356009070294</v>
      </c>
      <c r="U35" s="17"/>
      <c r="V35" s="17"/>
      <c r="W35" s="3"/>
      <c r="X35" s="3"/>
      <c r="Y35" s="3"/>
      <c r="Z35" s="3"/>
      <c r="AA35" s="3"/>
      <c r="AB35" s="3"/>
      <c r="AC35" s="3"/>
    </row>
    <row r="36" spans="1:29" ht="16.5" customHeight="1">
      <c r="A36" s="17"/>
      <c r="B36" s="159" t="s">
        <v>282</v>
      </c>
      <c r="C36" s="57"/>
      <c r="D36" s="160"/>
      <c r="E36" s="17"/>
      <c r="F36" s="71"/>
      <c r="G36" s="17"/>
      <c r="H36" s="17"/>
      <c r="I36" s="17"/>
      <c r="J36" s="17"/>
      <c r="K36" s="72"/>
      <c r="L36" s="16"/>
      <c r="M36" s="17"/>
      <c r="N36" s="17"/>
      <c r="O36" s="17"/>
      <c r="P36" s="17"/>
      <c r="Q36" s="21"/>
      <c r="R36" s="14"/>
      <c r="S36" s="21"/>
      <c r="T36" s="17"/>
      <c r="U36" s="55">
        <v>15.4</v>
      </c>
      <c r="V36" s="17"/>
      <c r="W36" s="3"/>
      <c r="X36" s="3"/>
      <c r="Y36" s="3"/>
      <c r="Z36" s="3"/>
      <c r="AA36" s="3"/>
      <c r="AB36" s="3"/>
      <c r="AC36" s="3"/>
    </row>
    <row r="37" spans="1:29" ht="16.5" customHeight="1">
      <c r="A37" s="17"/>
      <c r="B37" s="163"/>
      <c r="C37" s="57"/>
      <c r="D37" s="160"/>
      <c r="E37" s="17"/>
      <c r="F37" s="71"/>
      <c r="G37" s="17"/>
      <c r="H37" s="17"/>
      <c r="I37" s="17"/>
      <c r="J37" s="17"/>
      <c r="K37" s="72"/>
      <c r="L37" s="16"/>
      <c r="M37" s="17"/>
      <c r="N37" s="17"/>
      <c r="O37" s="17"/>
      <c r="P37" s="17"/>
      <c r="Q37" s="21"/>
      <c r="R37" s="14"/>
      <c r="S37" s="21"/>
      <c r="T37" s="17"/>
      <c r="U37" s="17"/>
      <c r="V37" s="17"/>
      <c r="W37" s="3"/>
      <c r="X37" s="3"/>
      <c r="Y37" s="3"/>
      <c r="Z37" s="3"/>
      <c r="AA37" s="3"/>
      <c r="AB37" s="3"/>
      <c r="AC37" s="3"/>
    </row>
    <row r="38" spans="1:29" ht="16.5" customHeight="1">
      <c r="A38" s="17"/>
      <c r="B38" s="163"/>
      <c r="C38" s="57"/>
      <c r="D38" s="160"/>
      <c r="E38" s="17"/>
      <c r="F38" s="71"/>
      <c r="G38" s="17"/>
      <c r="H38" s="17"/>
      <c r="I38" s="17"/>
      <c r="J38" s="17"/>
      <c r="K38" s="72"/>
      <c r="L38" s="16"/>
      <c r="M38" s="17"/>
      <c r="N38" s="17"/>
      <c r="O38" s="17"/>
      <c r="P38" s="17"/>
      <c r="Q38" s="21"/>
      <c r="R38" s="14"/>
      <c r="S38" s="21"/>
      <c r="T38" s="17"/>
      <c r="U38" s="17"/>
      <c r="V38" s="17"/>
      <c r="W38" s="3"/>
      <c r="X38" s="3"/>
      <c r="Y38" s="3"/>
      <c r="Z38" s="3"/>
      <c r="AA38" s="3"/>
      <c r="AB38" s="3"/>
      <c r="AC38" s="3"/>
    </row>
    <row r="39" spans="1:29" ht="16.5" customHeight="1">
      <c r="A39" s="17"/>
      <c r="B39" s="163"/>
      <c r="C39" s="57"/>
      <c r="D39" s="160"/>
      <c r="E39" s="17"/>
      <c r="F39" s="71"/>
      <c r="G39" s="17"/>
      <c r="H39" s="17"/>
      <c r="I39" s="17"/>
      <c r="J39" s="17"/>
      <c r="K39" s="72"/>
      <c r="L39" s="16"/>
      <c r="M39" s="17"/>
      <c r="N39" s="17"/>
      <c r="O39" s="17"/>
      <c r="P39" s="17"/>
      <c r="Q39" s="21"/>
      <c r="R39" s="14"/>
      <c r="S39" s="21"/>
      <c r="T39" s="17"/>
      <c r="U39" s="17"/>
      <c r="V39" s="17"/>
      <c r="W39" s="3"/>
      <c r="X39" s="3"/>
      <c r="Y39" s="3"/>
      <c r="Z39" s="3"/>
      <c r="AA39" s="3"/>
      <c r="AB39" s="3"/>
      <c r="AC39" s="3"/>
    </row>
    <row r="40" spans="1:29" ht="16.5" customHeight="1">
      <c r="A40" s="163"/>
      <c r="B40" s="163"/>
      <c r="C40" s="63">
        <f t="shared" ref="C40:D40" si="4">COUNTA(C7:C36)</f>
        <v>13</v>
      </c>
      <c r="D40" s="63">
        <f t="shared" si="4"/>
        <v>13</v>
      </c>
      <c r="E40" s="17"/>
      <c r="F40" s="71"/>
      <c r="G40" s="17"/>
      <c r="H40" s="17"/>
      <c r="I40" s="17"/>
      <c r="J40" s="17"/>
      <c r="K40" s="72"/>
      <c r="L40" s="16"/>
      <c r="M40" s="17"/>
      <c r="N40" s="17"/>
      <c r="O40" s="17"/>
      <c r="P40" s="17"/>
      <c r="Q40" s="21"/>
      <c r="R40" s="21"/>
      <c r="S40" s="21"/>
      <c r="T40" s="17"/>
      <c r="U40" s="17"/>
      <c r="V40" s="17"/>
      <c r="W40" s="3"/>
      <c r="X40" s="3"/>
      <c r="Y40" s="3"/>
      <c r="Z40" s="3"/>
      <c r="AA40" s="3"/>
      <c r="AB40" s="3"/>
      <c r="AC40" s="3"/>
    </row>
    <row r="41" spans="1:29" ht="16.5" customHeight="1">
      <c r="A41" s="3"/>
      <c r="B41" s="3"/>
      <c r="C41" s="3"/>
      <c r="D41" s="164"/>
      <c r="E41" s="461" t="s">
        <v>77</v>
      </c>
      <c r="F41" s="450"/>
      <c r="G41" s="450"/>
      <c r="H41" s="450"/>
      <c r="I41" s="450"/>
      <c r="J41" s="451"/>
      <c r="K41" s="461" t="s">
        <v>78</v>
      </c>
      <c r="L41" s="450"/>
      <c r="M41" s="450"/>
      <c r="N41" s="450"/>
      <c r="O41" s="450"/>
      <c r="P41" s="451"/>
      <c r="Q41" s="461" t="s">
        <v>79</v>
      </c>
      <c r="R41" s="450"/>
      <c r="S41" s="450"/>
      <c r="T41" s="450"/>
      <c r="U41" s="450"/>
      <c r="V41" s="451"/>
      <c r="W41" s="3"/>
      <c r="X41" s="3"/>
      <c r="Y41" s="3"/>
      <c r="Z41" s="3"/>
      <c r="AA41" s="3"/>
      <c r="AB41" s="3"/>
      <c r="AC41" s="3"/>
    </row>
    <row r="42" spans="1:29" ht="16.5" customHeight="1">
      <c r="A42" s="3"/>
      <c r="B42" s="3"/>
      <c r="C42" s="3"/>
      <c r="D42" s="5"/>
      <c r="E42" s="458" t="s">
        <v>82</v>
      </c>
      <c r="F42" s="446"/>
      <c r="G42" s="446"/>
      <c r="H42" s="446"/>
      <c r="I42" s="64">
        <f>I43+I44+I45+I46</f>
        <v>16</v>
      </c>
      <c r="J42" s="64"/>
      <c r="K42" s="458" t="s">
        <v>82</v>
      </c>
      <c r="L42" s="446"/>
      <c r="M42" s="446"/>
      <c r="N42" s="446"/>
      <c r="O42" s="64">
        <f>O43+O44+O45+O46</f>
        <v>22</v>
      </c>
      <c r="P42" s="3"/>
      <c r="Q42" s="458" t="s">
        <v>82</v>
      </c>
      <c r="R42" s="446"/>
      <c r="S42" s="446"/>
      <c r="T42" s="446"/>
      <c r="U42" s="64">
        <f>U43+U44+U45+U46</f>
        <v>25</v>
      </c>
      <c r="V42" s="65"/>
      <c r="W42" s="3"/>
      <c r="X42" s="3"/>
      <c r="Y42" s="3"/>
      <c r="Z42" s="3"/>
      <c r="AA42" s="3"/>
      <c r="AB42" s="3"/>
      <c r="AC42" s="3"/>
    </row>
    <row r="43" spans="1:29" ht="16.5" customHeight="1">
      <c r="A43" s="2"/>
      <c r="B43" s="3" t="s">
        <v>290</v>
      </c>
      <c r="C43" s="3"/>
      <c r="D43" s="5"/>
      <c r="E43" s="458" t="s">
        <v>85</v>
      </c>
      <c r="F43" s="446"/>
      <c r="G43" s="446"/>
      <c r="H43" s="446"/>
      <c r="I43" s="3">
        <f>SUM(COUNTIF(F7:F50,"A"),COUNTIF(F7:F50,"A."))</f>
        <v>15</v>
      </c>
      <c r="J43" s="3"/>
      <c r="K43" s="458" t="s">
        <v>85</v>
      </c>
      <c r="L43" s="446"/>
      <c r="M43" s="446"/>
      <c r="N43" s="446"/>
      <c r="O43" s="3">
        <f>SUM(COUNTIF(L7:L50,"A"),COUNTIF(L7:L50,"A."))</f>
        <v>22</v>
      </c>
      <c r="P43" s="3"/>
      <c r="Q43" s="458" t="s">
        <v>85</v>
      </c>
      <c r="R43" s="446"/>
      <c r="S43" s="446"/>
      <c r="T43" s="446"/>
      <c r="U43" s="3">
        <f>SUM(COUNTIF(R7:R50,"A"),COUNTIF(R7:R50,"A."))</f>
        <v>25</v>
      </c>
      <c r="V43" s="65"/>
      <c r="W43" s="3"/>
      <c r="X43" s="3"/>
      <c r="Y43" s="3"/>
      <c r="Z43" s="3"/>
      <c r="AA43" s="3"/>
      <c r="AB43" s="3"/>
      <c r="AC43" s="3"/>
    </row>
    <row r="44" spans="1:29" ht="16.5" customHeight="1">
      <c r="A44" s="2"/>
      <c r="B44" s="3" t="s">
        <v>291</v>
      </c>
      <c r="C44" s="3"/>
      <c r="D44" s="5"/>
      <c r="E44" s="458" t="s">
        <v>88</v>
      </c>
      <c r="F44" s="446"/>
      <c r="G44" s="446"/>
      <c r="H44" s="446"/>
      <c r="I44" s="3">
        <f>SUM(COUNTIF(F7:F50,"B"),COUNTIF(F7:F50,"B."))</f>
        <v>1</v>
      </c>
      <c r="J44" s="3"/>
      <c r="K44" s="458" t="s">
        <v>88</v>
      </c>
      <c r="L44" s="446"/>
      <c r="M44" s="446"/>
      <c r="N44" s="446"/>
      <c r="O44" s="3">
        <f>SUM(COUNTIF(L7:L50,"B"),COUNTIF(L7:L50,"B."))</f>
        <v>0</v>
      </c>
      <c r="P44" s="3"/>
      <c r="Q44" s="458" t="s">
        <v>88</v>
      </c>
      <c r="R44" s="446"/>
      <c r="S44" s="446"/>
      <c r="T44" s="446"/>
      <c r="U44" s="3">
        <f>SUM(COUNTIF(R7:R50,"B"),COUNTIF(R7:R50,"B."))</f>
        <v>0</v>
      </c>
      <c r="V44" s="65"/>
      <c r="W44" s="3"/>
      <c r="X44" s="3"/>
      <c r="Y44" s="3"/>
      <c r="Z44" s="3"/>
      <c r="AA44" s="3"/>
      <c r="AB44" s="3"/>
      <c r="AC44" s="3"/>
    </row>
    <row r="45" spans="1:29" ht="16.5" customHeight="1">
      <c r="A45" s="3"/>
      <c r="B45" s="5" t="s">
        <v>292</v>
      </c>
      <c r="C45" s="3"/>
      <c r="D45" s="5"/>
      <c r="E45" s="458" t="s">
        <v>90</v>
      </c>
      <c r="F45" s="446"/>
      <c r="G45" s="446"/>
      <c r="H45" s="446"/>
      <c r="I45" s="3">
        <f>SUM(COUNTIF(F7:F50,"C"),COUNTIF(F7:F50,"C."))</f>
        <v>0</v>
      </c>
      <c r="J45" s="3"/>
      <c r="K45" s="458" t="s">
        <v>90</v>
      </c>
      <c r="L45" s="446"/>
      <c r="M45" s="446"/>
      <c r="N45" s="446"/>
      <c r="O45" s="3">
        <f>SUM(COUNTIF(L7:L50,"C"),COUNTIF(L7:L50,"C."))</f>
        <v>0</v>
      </c>
      <c r="P45" s="3"/>
      <c r="Q45" s="458" t="s">
        <v>90</v>
      </c>
      <c r="R45" s="446"/>
      <c r="S45" s="446"/>
      <c r="T45" s="446"/>
      <c r="U45" s="3">
        <f>SUM(COUNTIF(R7:R50,"C"),COUNTIF(R7:R50,"C."))</f>
        <v>0</v>
      </c>
      <c r="V45" s="65"/>
      <c r="W45" s="3"/>
      <c r="X45" s="3"/>
      <c r="Y45" s="3"/>
      <c r="Z45" s="3"/>
      <c r="AA45" s="3"/>
      <c r="AB45" s="3"/>
      <c r="AC45" s="3"/>
    </row>
    <row r="46" spans="1:29" ht="16.5" customHeight="1">
      <c r="A46" s="3"/>
      <c r="B46" s="3"/>
      <c r="C46" s="3"/>
      <c r="D46" s="5"/>
      <c r="E46" s="458" t="s">
        <v>92</v>
      </c>
      <c r="F46" s="446"/>
      <c r="G46" s="446"/>
      <c r="H46" s="446"/>
      <c r="I46" s="3">
        <f>COUNTIF(F7:F50,"BP")</f>
        <v>0</v>
      </c>
      <c r="J46" s="3"/>
      <c r="K46" s="458" t="s">
        <v>92</v>
      </c>
      <c r="L46" s="446"/>
      <c r="M46" s="446"/>
      <c r="N46" s="446"/>
      <c r="O46" s="3">
        <f>COUNTIF(L7:L50,"BP")</f>
        <v>0</v>
      </c>
      <c r="P46" s="3"/>
      <c r="Q46" s="458" t="s">
        <v>92</v>
      </c>
      <c r="R46" s="446"/>
      <c r="S46" s="446"/>
      <c r="T46" s="446"/>
      <c r="U46" s="3">
        <f>COUNTIF(R7:R50,"BP")</f>
        <v>0</v>
      </c>
      <c r="V46" s="65"/>
      <c r="W46" s="3"/>
      <c r="X46" s="3"/>
      <c r="Y46" s="3"/>
      <c r="Z46" s="3"/>
      <c r="AA46" s="3"/>
      <c r="AB46" s="3"/>
      <c r="AC46" s="3"/>
    </row>
    <row r="47" spans="1:29" ht="16.5" customHeight="1">
      <c r="A47" s="3"/>
      <c r="B47" s="3"/>
      <c r="C47" s="3"/>
      <c r="D47" s="5"/>
      <c r="E47" s="458" t="s">
        <v>94</v>
      </c>
      <c r="F47" s="446"/>
      <c r="G47" s="446"/>
      <c r="H47" s="446"/>
      <c r="I47" s="3">
        <f>SUM(COUNTIF(F7:F50,"A."),COUNTIF(F7:F50,"B."),COUNTIF(F7:F50,"C."))</f>
        <v>1</v>
      </c>
      <c r="J47" s="3"/>
      <c r="K47" s="458" t="s">
        <v>94</v>
      </c>
      <c r="L47" s="446"/>
      <c r="M47" s="446"/>
      <c r="N47" s="446"/>
      <c r="O47" s="3">
        <f>SUM(COUNTIF(L7:L50,"A."),COUNTIF(L7:L50,"B."),COUNTIF(L7:L50,"C."))</f>
        <v>0</v>
      </c>
      <c r="P47" s="3"/>
      <c r="Q47" s="458" t="s">
        <v>95</v>
      </c>
      <c r="R47" s="446"/>
      <c r="S47" s="446"/>
      <c r="T47" s="446"/>
      <c r="U47" s="3">
        <f>SUM(COUNTIF(R7:R50,"A."),COUNTIF(R7:R50,"B."),COUNTIF(R7:R50,"C."))</f>
        <v>0</v>
      </c>
      <c r="V47" s="65"/>
      <c r="W47" s="3"/>
      <c r="X47" s="3"/>
      <c r="Y47" s="3"/>
      <c r="Z47" s="3"/>
      <c r="AA47" s="3"/>
      <c r="AB47" s="3"/>
      <c r="AC47" s="3"/>
    </row>
    <row r="48" spans="1:29" ht="16.5" customHeight="1">
      <c r="A48" s="3"/>
      <c r="B48" s="3"/>
      <c r="C48" s="3"/>
      <c r="D48" s="5"/>
      <c r="E48" s="459" t="s">
        <v>97</v>
      </c>
      <c r="F48" s="453"/>
      <c r="G48" s="453"/>
      <c r="H48" s="453"/>
      <c r="I48" s="66">
        <f>SUM(COUNTIF(F7:F50,"B."),COUNTIF(F7:F50,"C."))</f>
        <v>0</v>
      </c>
      <c r="J48" s="66"/>
      <c r="K48" s="459" t="s">
        <v>97</v>
      </c>
      <c r="L48" s="453"/>
      <c r="M48" s="453"/>
      <c r="N48" s="453"/>
      <c r="O48" s="66">
        <f>SUM(COUNTIF(L7:L50,"B."),COUNTIF(L7:L50,"C."))</f>
        <v>0</v>
      </c>
      <c r="P48" s="66"/>
      <c r="Q48" s="459" t="s">
        <v>97</v>
      </c>
      <c r="R48" s="453"/>
      <c r="S48" s="453"/>
      <c r="T48" s="453"/>
      <c r="U48" s="66">
        <f>SUM(COUNTIF(R7:R50,"B."),COUNTIF(R7:R50,"C."))</f>
        <v>0</v>
      </c>
      <c r="V48" s="68"/>
      <c r="W48" s="3"/>
      <c r="X48" s="3"/>
      <c r="Y48" s="3"/>
      <c r="Z48" s="3"/>
      <c r="AA48" s="3"/>
      <c r="AB48" s="3"/>
      <c r="AC48" s="3"/>
    </row>
    <row r="49" spans="1:29" ht="16.5" customHeight="1">
      <c r="A49" s="3"/>
      <c r="B49" s="3"/>
      <c r="C49" s="3"/>
      <c r="D49" s="5"/>
      <c r="E49" s="3"/>
      <c r="F49" s="9"/>
      <c r="G49" s="3"/>
      <c r="H49" s="3"/>
      <c r="I49" s="3"/>
      <c r="J49" s="3"/>
      <c r="K49" s="3"/>
      <c r="L49" s="9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16.5" customHeight="1">
      <c r="A50" s="3"/>
      <c r="B50" s="3"/>
      <c r="C50" s="3"/>
      <c r="D50" s="5"/>
      <c r="E50" s="3"/>
      <c r="F50" s="9"/>
      <c r="G50" s="3"/>
      <c r="H50" s="3"/>
      <c r="I50" s="3"/>
      <c r="J50" s="3"/>
      <c r="K50" s="3"/>
      <c r="L50" s="9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16.5" customHeight="1">
      <c r="A51" s="3"/>
      <c r="B51" s="3"/>
      <c r="C51" s="3"/>
      <c r="D51" s="5"/>
      <c r="E51" s="3"/>
      <c r="F51" s="9"/>
      <c r="G51" s="3"/>
      <c r="H51" s="3"/>
      <c r="I51" s="3"/>
      <c r="J51" s="3"/>
      <c r="K51" s="3"/>
      <c r="L51" s="9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ht="16.5" customHeight="1">
      <c r="A52" s="3"/>
      <c r="B52" s="3"/>
      <c r="C52" s="3"/>
      <c r="D52" s="5"/>
      <c r="E52" s="3"/>
      <c r="F52" s="9"/>
      <c r="G52" s="3"/>
      <c r="H52" s="3"/>
      <c r="I52" s="3"/>
      <c r="J52" s="3"/>
      <c r="K52" s="3"/>
      <c r="L52" s="9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 ht="16.5" customHeight="1">
      <c r="A53" s="3"/>
      <c r="B53" s="3"/>
      <c r="C53" s="3"/>
      <c r="D53" s="5"/>
      <c r="E53" s="3"/>
      <c r="F53" s="9"/>
      <c r="G53" s="3"/>
      <c r="H53" s="3"/>
      <c r="I53" s="3"/>
      <c r="J53" s="3"/>
      <c r="K53" s="3"/>
      <c r="L53" s="9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 ht="16.5" customHeight="1">
      <c r="A54" s="3"/>
      <c r="B54" s="3"/>
      <c r="C54" s="3"/>
      <c r="D54" s="5"/>
      <c r="E54" s="3"/>
      <c r="F54" s="9"/>
      <c r="G54" s="3"/>
      <c r="H54" s="3"/>
      <c r="I54" s="3"/>
      <c r="J54" s="3"/>
      <c r="K54" s="3"/>
      <c r="L54" s="9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 ht="16.5" customHeight="1">
      <c r="A55" s="3"/>
      <c r="B55" s="3"/>
      <c r="C55" s="3"/>
      <c r="D55" s="5"/>
      <c r="E55" s="3"/>
      <c r="F55" s="9"/>
      <c r="G55" s="3"/>
      <c r="H55" s="3"/>
      <c r="I55" s="3"/>
      <c r="J55" s="3"/>
      <c r="K55" s="3"/>
      <c r="L55" s="9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ht="16.5" customHeight="1">
      <c r="A56" s="3"/>
      <c r="B56" s="3"/>
      <c r="C56" s="3"/>
      <c r="D56" s="5"/>
      <c r="E56" s="3"/>
      <c r="F56" s="9"/>
      <c r="G56" s="3"/>
      <c r="H56" s="3"/>
      <c r="I56" s="3"/>
      <c r="J56" s="3"/>
      <c r="K56" s="3"/>
      <c r="L56" s="9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ht="16.5" customHeight="1">
      <c r="A57" s="3"/>
      <c r="B57" s="3"/>
      <c r="C57" s="3"/>
      <c r="D57" s="5"/>
      <c r="E57" s="3"/>
      <c r="F57" s="9"/>
      <c r="G57" s="3"/>
      <c r="H57" s="3"/>
      <c r="I57" s="3"/>
      <c r="J57" s="3"/>
      <c r="K57" s="3"/>
      <c r="L57" s="9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16.5" customHeight="1">
      <c r="A58" s="3"/>
      <c r="B58" s="3"/>
      <c r="C58" s="3"/>
      <c r="D58" s="5"/>
      <c r="E58" s="3"/>
      <c r="F58" s="9"/>
      <c r="G58" s="3"/>
      <c r="H58" s="3"/>
      <c r="I58" s="3"/>
      <c r="J58" s="3"/>
      <c r="K58" s="3"/>
      <c r="L58" s="9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ht="16.5" customHeight="1">
      <c r="A59" s="3"/>
      <c r="B59" s="3"/>
      <c r="C59" s="3"/>
      <c r="D59" s="5"/>
      <c r="E59" s="3"/>
      <c r="F59" s="9"/>
      <c r="G59" s="3"/>
      <c r="H59" s="3"/>
      <c r="I59" s="3"/>
      <c r="J59" s="3"/>
      <c r="K59" s="3"/>
      <c r="L59" s="9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ht="16.5" customHeight="1">
      <c r="A60" s="3"/>
      <c r="B60" s="3"/>
      <c r="C60" s="3"/>
      <c r="D60" s="5"/>
      <c r="E60" s="3"/>
      <c r="F60" s="9"/>
      <c r="G60" s="3"/>
      <c r="H60" s="3"/>
      <c r="I60" s="3"/>
      <c r="J60" s="3"/>
      <c r="K60" s="3"/>
      <c r="L60" s="9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ht="16.5" customHeight="1">
      <c r="A61" s="3"/>
      <c r="B61" s="3"/>
      <c r="C61" s="3"/>
      <c r="D61" s="5"/>
      <c r="E61" s="3"/>
      <c r="F61" s="9"/>
      <c r="G61" s="3"/>
      <c r="H61" s="3"/>
      <c r="I61" s="3"/>
      <c r="J61" s="3"/>
      <c r="K61" s="3"/>
      <c r="L61" s="9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ht="16.5" customHeight="1">
      <c r="A62" s="3"/>
      <c r="B62" s="3"/>
      <c r="C62" s="3"/>
      <c r="D62" s="5"/>
      <c r="E62" s="3"/>
      <c r="F62" s="9"/>
      <c r="G62" s="3"/>
      <c r="H62" s="3"/>
      <c r="I62" s="3"/>
      <c r="J62" s="3"/>
      <c r="K62" s="3"/>
      <c r="L62" s="9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ht="16.5" customHeight="1">
      <c r="A63" s="3"/>
      <c r="B63" s="3"/>
      <c r="C63" s="3"/>
      <c r="D63" s="5"/>
      <c r="E63" s="3"/>
      <c r="F63" s="9"/>
      <c r="G63" s="3"/>
      <c r="H63" s="3"/>
      <c r="I63" s="3"/>
      <c r="J63" s="3"/>
      <c r="K63" s="3"/>
      <c r="L63" s="9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ht="16.5" customHeight="1">
      <c r="A64" s="3"/>
      <c r="B64" s="3"/>
      <c r="C64" s="3"/>
      <c r="D64" s="5"/>
      <c r="E64" s="3"/>
      <c r="F64" s="9"/>
      <c r="G64" s="3"/>
      <c r="H64" s="3"/>
      <c r="I64" s="3"/>
      <c r="J64" s="3"/>
      <c r="K64" s="3"/>
      <c r="L64" s="9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 ht="16.5" customHeight="1">
      <c r="A65" s="3"/>
      <c r="B65" s="3"/>
      <c r="C65" s="3"/>
      <c r="D65" s="5"/>
      <c r="E65" s="3"/>
      <c r="F65" s="9"/>
      <c r="G65" s="3"/>
      <c r="H65" s="3"/>
      <c r="I65" s="3"/>
      <c r="J65" s="3"/>
      <c r="K65" s="3"/>
      <c r="L65" s="9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 ht="16.5" customHeight="1">
      <c r="A66" s="3"/>
      <c r="B66" s="3"/>
      <c r="C66" s="3"/>
      <c r="D66" s="5"/>
      <c r="E66" s="3"/>
      <c r="F66" s="9"/>
      <c r="G66" s="3"/>
      <c r="H66" s="3"/>
      <c r="I66" s="3"/>
      <c r="J66" s="3"/>
      <c r="K66" s="3"/>
      <c r="L66" s="9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 ht="16.5" customHeight="1">
      <c r="A67" s="3"/>
      <c r="B67" s="3"/>
      <c r="C67" s="3"/>
      <c r="D67" s="5"/>
      <c r="E67" s="3"/>
      <c r="F67" s="9"/>
      <c r="G67" s="3"/>
      <c r="H67" s="3"/>
      <c r="I67" s="3"/>
      <c r="J67" s="3"/>
      <c r="K67" s="3"/>
      <c r="L67" s="9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 ht="16.5" customHeight="1">
      <c r="A68" s="3"/>
      <c r="B68" s="3"/>
      <c r="C68" s="3"/>
      <c r="D68" s="5"/>
      <c r="E68" s="3"/>
      <c r="F68" s="9"/>
      <c r="G68" s="3"/>
      <c r="H68" s="3"/>
      <c r="I68" s="3"/>
      <c r="J68" s="3"/>
      <c r="K68" s="3"/>
      <c r="L68" s="9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 ht="16.5" customHeight="1">
      <c r="A69" s="3"/>
      <c r="B69" s="3"/>
      <c r="C69" s="3"/>
      <c r="D69" s="5"/>
      <c r="E69" s="3"/>
      <c r="F69" s="9"/>
      <c r="G69" s="3"/>
      <c r="H69" s="3"/>
      <c r="I69" s="3"/>
      <c r="J69" s="3"/>
      <c r="K69" s="3"/>
      <c r="L69" s="9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 ht="16.5" customHeight="1">
      <c r="A70" s="3"/>
      <c r="B70" s="3"/>
      <c r="C70" s="3"/>
      <c r="D70" s="5"/>
      <c r="E70" s="3"/>
      <c r="F70" s="9"/>
      <c r="G70" s="3"/>
      <c r="H70" s="3"/>
      <c r="I70" s="3"/>
      <c r="J70" s="3"/>
      <c r="K70" s="3"/>
      <c r="L70" s="9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 ht="16.5" customHeight="1">
      <c r="A71" s="3"/>
      <c r="B71" s="3"/>
      <c r="C71" s="3"/>
      <c r="D71" s="5"/>
      <c r="E71" s="3"/>
      <c r="F71" s="9"/>
      <c r="G71" s="3"/>
      <c r="H71" s="3"/>
      <c r="I71" s="3"/>
      <c r="J71" s="3"/>
      <c r="K71" s="3"/>
      <c r="L71" s="9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 ht="16.5" customHeight="1">
      <c r="A72" s="3"/>
      <c r="B72" s="3"/>
      <c r="C72" s="3"/>
      <c r="D72" s="5"/>
      <c r="E72" s="3"/>
      <c r="F72" s="9"/>
      <c r="G72" s="3"/>
      <c r="H72" s="3"/>
      <c r="I72" s="3"/>
      <c r="J72" s="3"/>
      <c r="K72" s="3"/>
      <c r="L72" s="9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 ht="16.5" customHeight="1">
      <c r="A73" s="3"/>
      <c r="B73" s="3"/>
      <c r="C73" s="3"/>
      <c r="D73" s="5"/>
      <c r="E73" s="3"/>
      <c r="F73" s="9"/>
      <c r="G73" s="3"/>
      <c r="H73" s="3"/>
      <c r="I73" s="3"/>
      <c r="J73" s="3"/>
      <c r="K73" s="3"/>
      <c r="L73" s="9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 ht="16.5" customHeight="1">
      <c r="A74" s="3"/>
      <c r="B74" s="3"/>
      <c r="C74" s="3"/>
      <c r="D74" s="5"/>
      <c r="E74" s="3"/>
      <c r="F74" s="9"/>
      <c r="G74" s="3"/>
      <c r="H74" s="3"/>
      <c r="I74" s="3"/>
      <c r="J74" s="3"/>
      <c r="K74" s="3"/>
      <c r="L74" s="9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 ht="16.5" customHeight="1">
      <c r="A75" s="3"/>
      <c r="B75" s="3"/>
      <c r="C75" s="3"/>
      <c r="D75" s="5"/>
      <c r="E75" s="3"/>
      <c r="F75" s="9"/>
      <c r="G75" s="3"/>
      <c r="H75" s="3"/>
      <c r="I75" s="3"/>
      <c r="J75" s="3"/>
      <c r="K75" s="3"/>
      <c r="L75" s="9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 ht="16.5" customHeight="1">
      <c r="A76" s="3"/>
      <c r="B76" s="3"/>
      <c r="C76" s="3"/>
      <c r="D76" s="5"/>
      <c r="E76" s="3"/>
      <c r="F76" s="9"/>
      <c r="G76" s="3"/>
      <c r="H76" s="3"/>
      <c r="I76" s="3"/>
      <c r="J76" s="3"/>
      <c r="K76" s="3"/>
      <c r="L76" s="9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 ht="16.5" customHeight="1">
      <c r="A77" s="3"/>
      <c r="B77" s="3"/>
      <c r="C77" s="3"/>
      <c r="D77" s="5"/>
      <c r="E77" s="3"/>
      <c r="F77" s="9"/>
      <c r="G77" s="3"/>
      <c r="H77" s="3"/>
      <c r="I77" s="3"/>
      <c r="J77" s="3"/>
      <c r="K77" s="3"/>
      <c r="L77" s="9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 ht="16.5" customHeight="1">
      <c r="A78" s="3"/>
      <c r="B78" s="3"/>
      <c r="C78" s="3"/>
      <c r="D78" s="5"/>
      <c r="E78" s="3"/>
      <c r="F78" s="9"/>
      <c r="G78" s="3"/>
      <c r="H78" s="3"/>
      <c r="I78" s="3"/>
      <c r="J78" s="3"/>
      <c r="K78" s="3"/>
      <c r="L78" s="9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 ht="16.5" customHeight="1">
      <c r="A79" s="3"/>
      <c r="B79" s="3"/>
      <c r="C79" s="3"/>
      <c r="D79" s="5"/>
      <c r="E79" s="3"/>
      <c r="F79" s="9"/>
      <c r="G79" s="3"/>
      <c r="H79" s="3"/>
      <c r="I79" s="3"/>
      <c r="J79" s="3"/>
      <c r="K79" s="3"/>
      <c r="L79" s="9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 ht="16.5" customHeight="1">
      <c r="A80" s="3"/>
      <c r="B80" s="3"/>
      <c r="C80" s="3"/>
      <c r="D80" s="5"/>
      <c r="E80" s="3"/>
      <c r="F80" s="9"/>
      <c r="G80" s="3"/>
      <c r="H80" s="3"/>
      <c r="I80" s="3"/>
      <c r="J80" s="3"/>
      <c r="K80" s="3"/>
      <c r="L80" s="9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 ht="16.5" customHeight="1">
      <c r="A81" s="3"/>
      <c r="B81" s="3"/>
      <c r="C81" s="3"/>
      <c r="D81" s="5"/>
      <c r="E81" s="3"/>
      <c r="F81" s="9"/>
      <c r="G81" s="3"/>
      <c r="H81" s="3"/>
      <c r="I81" s="3"/>
      <c r="J81" s="3"/>
      <c r="K81" s="3"/>
      <c r="L81" s="9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 ht="16.5" customHeight="1">
      <c r="A82" s="3"/>
      <c r="B82" s="3"/>
      <c r="C82" s="3"/>
      <c r="D82" s="5"/>
      <c r="E82" s="3"/>
      <c r="F82" s="9"/>
      <c r="G82" s="3"/>
      <c r="H82" s="3"/>
      <c r="I82" s="3"/>
      <c r="J82" s="3"/>
      <c r="K82" s="3"/>
      <c r="L82" s="9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 ht="16.5" customHeight="1">
      <c r="A83" s="3"/>
      <c r="B83" s="3"/>
      <c r="C83" s="3"/>
      <c r="D83" s="5"/>
      <c r="E83" s="3"/>
      <c r="F83" s="9"/>
      <c r="G83" s="3"/>
      <c r="H83" s="3"/>
      <c r="I83" s="3"/>
      <c r="J83" s="3"/>
      <c r="K83" s="3"/>
      <c r="L83" s="9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 ht="16.5" customHeight="1">
      <c r="A84" s="3"/>
      <c r="B84" s="3"/>
      <c r="C84" s="3"/>
      <c r="D84" s="5"/>
      <c r="E84" s="3"/>
      <c r="F84" s="9"/>
      <c r="G84" s="3"/>
      <c r="H84" s="3"/>
      <c r="I84" s="3"/>
      <c r="J84" s="3"/>
      <c r="K84" s="3"/>
      <c r="L84" s="9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 ht="16.5" customHeight="1">
      <c r="A85" s="3"/>
      <c r="B85" s="3"/>
      <c r="C85" s="3"/>
      <c r="D85" s="5"/>
      <c r="E85" s="3"/>
      <c r="F85" s="9"/>
      <c r="G85" s="3"/>
      <c r="H85" s="3"/>
      <c r="I85" s="3"/>
      <c r="J85" s="3"/>
      <c r="K85" s="3"/>
      <c r="L85" s="9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 ht="16.5" customHeight="1">
      <c r="A86" s="3"/>
      <c r="B86" s="3"/>
      <c r="C86" s="3"/>
      <c r="D86" s="5"/>
      <c r="E86" s="3"/>
      <c r="F86" s="9"/>
      <c r="G86" s="3"/>
      <c r="H86" s="3"/>
      <c r="I86" s="3"/>
      <c r="J86" s="3"/>
      <c r="K86" s="3"/>
      <c r="L86" s="9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 ht="16.5" customHeight="1">
      <c r="A87" s="3"/>
      <c r="B87" s="3"/>
      <c r="C87" s="3"/>
      <c r="D87" s="5"/>
      <c r="E87" s="3"/>
      <c r="F87" s="9"/>
      <c r="G87" s="3"/>
      <c r="H87" s="3"/>
      <c r="I87" s="3"/>
      <c r="J87" s="3"/>
      <c r="K87" s="3"/>
      <c r="L87" s="9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 ht="16.5" customHeight="1">
      <c r="A88" s="3"/>
      <c r="B88" s="3"/>
      <c r="C88" s="3"/>
      <c r="D88" s="5"/>
      <c r="E88" s="3"/>
      <c r="F88" s="9"/>
      <c r="G88" s="3"/>
      <c r="H88" s="3"/>
      <c r="I88" s="3"/>
      <c r="J88" s="3"/>
      <c r="K88" s="3"/>
      <c r="L88" s="9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 ht="16.5" customHeight="1">
      <c r="A89" s="3"/>
      <c r="B89" s="3"/>
      <c r="C89" s="3"/>
      <c r="D89" s="5"/>
      <c r="E89" s="3"/>
      <c r="F89" s="9"/>
      <c r="G89" s="3"/>
      <c r="H89" s="3"/>
      <c r="I89" s="3"/>
      <c r="J89" s="3"/>
      <c r="K89" s="3"/>
      <c r="L89" s="9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 ht="16.5" customHeight="1">
      <c r="A90" s="3"/>
      <c r="B90" s="3"/>
      <c r="C90" s="3"/>
      <c r="D90" s="5"/>
      <c r="E90" s="3"/>
      <c r="F90" s="9"/>
      <c r="G90" s="3"/>
      <c r="H90" s="3"/>
      <c r="I90" s="3"/>
      <c r="J90" s="3"/>
      <c r="K90" s="3"/>
      <c r="L90" s="9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 ht="16.5" customHeight="1">
      <c r="A91" s="3"/>
      <c r="B91" s="3"/>
      <c r="C91" s="3"/>
      <c r="D91" s="5"/>
      <c r="E91" s="3"/>
      <c r="F91" s="9"/>
      <c r="G91" s="3"/>
      <c r="H91" s="3"/>
      <c r="I91" s="3"/>
      <c r="J91" s="3"/>
      <c r="K91" s="3"/>
      <c r="L91" s="9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 ht="16.5" customHeight="1">
      <c r="A92" s="3"/>
      <c r="B92" s="3"/>
      <c r="C92" s="3"/>
      <c r="D92" s="5"/>
      <c r="E92" s="3"/>
      <c r="F92" s="9"/>
      <c r="G92" s="3"/>
      <c r="H92" s="3"/>
      <c r="I92" s="3"/>
      <c r="J92" s="3"/>
      <c r="K92" s="3"/>
      <c r="L92" s="9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 ht="16.5" customHeight="1">
      <c r="A93" s="3"/>
      <c r="B93" s="3"/>
      <c r="C93" s="3"/>
      <c r="D93" s="5"/>
      <c r="E93" s="3"/>
      <c r="F93" s="9"/>
      <c r="G93" s="3"/>
      <c r="H93" s="3"/>
      <c r="I93" s="3"/>
      <c r="J93" s="3"/>
      <c r="K93" s="3"/>
      <c r="L93" s="9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 ht="16.5" customHeight="1">
      <c r="A94" s="3"/>
      <c r="B94" s="3"/>
      <c r="C94" s="3"/>
      <c r="D94" s="5"/>
      <c r="E94" s="3"/>
      <c r="F94" s="9"/>
      <c r="G94" s="3"/>
      <c r="H94" s="3"/>
      <c r="I94" s="3"/>
      <c r="J94" s="3"/>
      <c r="K94" s="3"/>
      <c r="L94" s="9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ht="16.5" customHeight="1">
      <c r="A95" s="3"/>
      <c r="B95" s="3"/>
      <c r="C95" s="3"/>
      <c r="D95" s="5"/>
      <c r="E95" s="3"/>
      <c r="F95" s="9"/>
      <c r="G95" s="3"/>
      <c r="H95" s="3"/>
      <c r="I95" s="3"/>
      <c r="J95" s="3"/>
      <c r="K95" s="3"/>
      <c r="L95" s="9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 ht="16.5" customHeight="1">
      <c r="A96" s="3"/>
      <c r="B96" s="3"/>
      <c r="C96" s="3"/>
      <c r="D96" s="5"/>
      <c r="E96" s="3"/>
      <c r="F96" s="9"/>
      <c r="G96" s="3"/>
      <c r="H96" s="3"/>
      <c r="I96" s="3"/>
      <c r="J96" s="3"/>
      <c r="K96" s="3"/>
      <c r="L96" s="9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 ht="16.5" customHeight="1">
      <c r="A97" s="3"/>
      <c r="B97" s="3"/>
      <c r="C97" s="3"/>
      <c r="D97" s="5"/>
      <c r="E97" s="3"/>
      <c r="F97" s="9"/>
      <c r="G97" s="3"/>
      <c r="H97" s="3"/>
      <c r="I97" s="3"/>
      <c r="J97" s="3"/>
      <c r="K97" s="3"/>
      <c r="L97" s="9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 ht="16.5" customHeight="1">
      <c r="A98" s="3"/>
      <c r="B98" s="3"/>
      <c r="C98" s="3"/>
      <c r="D98" s="5"/>
      <c r="E98" s="3"/>
      <c r="F98" s="9"/>
      <c r="G98" s="3"/>
      <c r="H98" s="3"/>
      <c r="I98" s="3"/>
      <c r="J98" s="3"/>
      <c r="K98" s="3"/>
      <c r="L98" s="9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 ht="16.5" customHeight="1">
      <c r="A99" s="3"/>
      <c r="B99" s="3"/>
      <c r="C99" s="3"/>
      <c r="D99" s="5"/>
      <c r="E99" s="3"/>
      <c r="F99" s="9"/>
      <c r="G99" s="3"/>
      <c r="H99" s="3"/>
      <c r="I99" s="3"/>
      <c r="J99" s="3"/>
      <c r="K99" s="3"/>
      <c r="L99" s="9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 ht="16.5" customHeight="1">
      <c r="A100" s="3"/>
      <c r="B100" s="3"/>
      <c r="C100" s="3"/>
      <c r="D100" s="5"/>
      <c r="E100" s="3"/>
      <c r="F100" s="9"/>
      <c r="G100" s="3"/>
      <c r="H100" s="3"/>
      <c r="I100" s="3"/>
      <c r="J100" s="3"/>
      <c r="K100" s="3"/>
      <c r="L100" s="9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 ht="16.5" customHeight="1">
      <c r="A101" s="3"/>
      <c r="B101" s="3"/>
      <c r="C101" s="3"/>
      <c r="D101" s="5"/>
      <c r="E101" s="3"/>
      <c r="F101" s="9"/>
      <c r="G101" s="3"/>
      <c r="H101" s="3"/>
      <c r="I101" s="3"/>
      <c r="J101" s="3"/>
      <c r="K101" s="3"/>
      <c r="L101" s="9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 ht="16.5" customHeight="1">
      <c r="A102" s="3"/>
      <c r="B102" s="3"/>
      <c r="C102" s="3"/>
      <c r="D102" s="5"/>
      <c r="E102" s="3"/>
      <c r="F102" s="9"/>
      <c r="G102" s="3"/>
      <c r="H102" s="3"/>
      <c r="I102" s="3"/>
      <c r="J102" s="3"/>
      <c r="K102" s="3"/>
      <c r="L102" s="9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 ht="16.5" customHeight="1">
      <c r="A103" s="3"/>
      <c r="B103" s="3"/>
      <c r="C103" s="3"/>
      <c r="D103" s="5"/>
      <c r="E103" s="3"/>
      <c r="F103" s="9"/>
      <c r="G103" s="3"/>
      <c r="H103" s="3"/>
      <c r="I103" s="3"/>
      <c r="J103" s="3"/>
      <c r="K103" s="3"/>
      <c r="L103" s="9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 ht="16.5" customHeight="1">
      <c r="A104" s="3"/>
      <c r="B104" s="3"/>
      <c r="C104" s="3"/>
      <c r="D104" s="5"/>
      <c r="E104" s="3"/>
      <c r="F104" s="9"/>
      <c r="G104" s="3"/>
      <c r="H104" s="3"/>
      <c r="I104" s="3"/>
      <c r="J104" s="3"/>
      <c r="K104" s="3"/>
      <c r="L104" s="9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 ht="16.5" customHeight="1">
      <c r="A105" s="3"/>
      <c r="B105" s="3"/>
      <c r="C105" s="3"/>
      <c r="D105" s="5"/>
      <c r="E105" s="3"/>
      <c r="F105" s="9"/>
      <c r="G105" s="3"/>
      <c r="H105" s="3"/>
      <c r="I105" s="3"/>
      <c r="J105" s="3"/>
      <c r="K105" s="3"/>
      <c r="L105" s="9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 ht="16.5" customHeight="1">
      <c r="A106" s="3"/>
      <c r="B106" s="3"/>
      <c r="C106" s="3"/>
      <c r="D106" s="5"/>
      <c r="E106" s="3"/>
      <c r="F106" s="9"/>
      <c r="G106" s="3"/>
      <c r="H106" s="3"/>
      <c r="I106" s="3"/>
      <c r="J106" s="3"/>
      <c r="K106" s="3"/>
      <c r="L106" s="9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 ht="16.5" customHeight="1">
      <c r="A107" s="3"/>
      <c r="B107" s="3"/>
      <c r="C107" s="3"/>
      <c r="D107" s="5"/>
      <c r="E107" s="3"/>
      <c r="F107" s="9"/>
      <c r="G107" s="3"/>
      <c r="H107" s="3"/>
      <c r="I107" s="3"/>
      <c r="J107" s="3"/>
      <c r="K107" s="3"/>
      <c r="L107" s="9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 ht="16.5" customHeight="1">
      <c r="A108" s="3"/>
      <c r="B108" s="3"/>
      <c r="C108" s="3"/>
      <c r="D108" s="5"/>
      <c r="E108" s="3"/>
      <c r="F108" s="9"/>
      <c r="G108" s="3"/>
      <c r="H108" s="3"/>
      <c r="I108" s="3"/>
      <c r="J108" s="3"/>
      <c r="K108" s="3"/>
      <c r="L108" s="9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 ht="16.5" customHeight="1">
      <c r="A109" s="3"/>
      <c r="B109" s="3"/>
      <c r="C109" s="3"/>
      <c r="D109" s="5"/>
      <c r="E109" s="3"/>
      <c r="F109" s="9"/>
      <c r="G109" s="3"/>
      <c r="H109" s="3"/>
      <c r="I109" s="3"/>
      <c r="J109" s="3"/>
      <c r="K109" s="3"/>
      <c r="L109" s="9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 ht="16.5" customHeight="1">
      <c r="A110" s="3"/>
      <c r="B110" s="3"/>
      <c r="C110" s="3"/>
      <c r="D110" s="5"/>
      <c r="E110" s="3"/>
      <c r="F110" s="9"/>
      <c r="G110" s="3"/>
      <c r="H110" s="3"/>
      <c r="I110" s="3"/>
      <c r="J110" s="3"/>
      <c r="K110" s="3"/>
      <c r="L110" s="9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 ht="16.5" customHeight="1">
      <c r="A111" s="3"/>
      <c r="B111" s="3"/>
      <c r="C111" s="3"/>
      <c r="D111" s="5"/>
      <c r="E111" s="3"/>
      <c r="F111" s="9"/>
      <c r="G111" s="3"/>
      <c r="H111" s="3"/>
      <c r="I111" s="3"/>
      <c r="J111" s="3"/>
      <c r="K111" s="3"/>
      <c r="L111" s="9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 ht="16.5" customHeight="1">
      <c r="A112" s="3"/>
      <c r="B112" s="3"/>
      <c r="C112" s="3"/>
      <c r="D112" s="5"/>
      <c r="E112" s="3"/>
      <c r="F112" s="9"/>
      <c r="G112" s="3"/>
      <c r="H112" s="3"/>
      <c r="I112" s="3"/>
      <c r="J112" s="3"/>
      <c r="K112" s="3"/>
      <c r="L112" s="9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 ht="16.5" customHeight="1">
      <c r="A113" s="3"/>
      <c r="B113" s="3"/>
      <c r="C113" s="3"/>
      <c r="D113" s="5"/>
      <c r="E113" s="3"/>
      <c r="F113" s="9"/>
      <c r="G113" s="3"/>
      <c r="H113" s="3"/>
      <c r="I113" s="3"/>
      <c r="J113" s="3"/>
      <c r="K113" s="3"/>
      <c r="L113" s="9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ht="16.5" customHeight="1">
      <c r="A114" s="3"/>
      <c r="B114" s="3"/>
      <c r="C114" s="3"/>
      <c r="D114" s="5"/>
      <c r="E114" s="3"/>
      <c r="F114" s="9"/>
      <c r="G114" s="3"/>
      <c r="H114" s="3"/>
      <c r="I114" s="3"/>
      <c r="J114" s="3"/>
      <c r="K114" s="3"/>
      <c r="L114" s="9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 ht="16.5" customHeight="1">
      <c r="A115" s="3"/>
      <c r="B115" s="3"/>
      <c r="C115" s="3"/>
      <c r="D115" s="5"/>
      <c r="E115" s="3"/>
      <c r="F115" s="9"/>
      <c r="G115" s="3"/>
      <c r="H115" s="3"/>
      <c r="I115" s="3"/>
      <c r="J115" s="3"/>
      <c r="K115" s="3"/>
      <c r="L115" s="9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 ht="16.5" customHeight="1">
      <c r="A116" s="3"/>
      <c r="B116" s="3"/>
      <c r="C116" s="3"/>
      <c r="D116" s="5"/>
      <c r="E116" s="3"/>
      <c r="F116" s="9"/>
      <c r="G116" s="3"/>
      <c r="H116" s="3"/>
      <c r="I116" s="3"/>
      <c r="J116" s="3"/>
      <c r="K116" s="3"/>
      <c r="L116" s="9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 ht="16.5" customHeight="1">
      <c r="A117" s="3"/>
      <c r="B117" s="3"/>
      <c r="C117" s="3"/>
      <c r="D117" s="5"/>
      <c r="E117" s="3"/>
      <c r="F117" s="9"/>
      <c r="G117" s="3"/>
      <c r="H117" s="3"/>
      <c r="I117" s="3"/>
      <c r="J117" s="3"/>
      <c r="K117" s="3"/>
      <c r="L117" s="9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 ht="16.5" customHeight="1">
      <c r="A118" s="3"/>
      <c r="B118" s="3"/>
      <c r="C118" s="3"/>
      <c r="D118" s="5"/>
      <c r="E118" s="3"/>
      <c r="F118" s="9"/>
      <c r="G118" s="3"/>
      <c r="H118" s="3"/>
      <c r="I118" s="3"/>
      <c r="J118" s="3"/>
      <c r="K118" s="3"/>
      <c r="L118" s="9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 ht="16.5" customHeight="1">
      <c r="A119" s="3"/>
      <c r="B119" s="3"/>
      <c r="C119" s="3"/>
      <c r="D119" s="5"/>
      <c r="E119" s="3"/>
      <c r="F119" s="9"/>
      <c r="G119" s="3"/>
      <c r="H119" s="3"/>
      <c r="I119" s="3"/>
      <c r="J119" s="3"/>
      <c r="K119" s="3"/>
      <c r="L119" s="9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 ht="16.5" customHeight="1">
      <c r="A120" s="3"/>
      <c r="B120" s="3"/>
      <c r="C120" s="3"/>
      <c r="D120" s="5"/>
      <c r="E120" s="3"/>
      <c r="F120" s="9"/>
      <c r="G120" s="3"/>
      <c r="H120" s="3"/>
      <c r="I120" s="3"/>
      <c r="J120" s="3"/>
      <c r="K120" s="3"/>
      <c r="L120" s="9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 ht="16.5" customHeight="1">
      <c r="A121" s="3"/>
      <c r="B121" s="3"/>
      <c r="C121" s="3"/>
      <c r="D121" s="5"/>
      <c r="E121" s="3"/>
      <c r="F121" s="9"/>
      <c r="G121" s="3"/>
      <c r="H121" s="3"/>
      <c r="I121" s="3"/>
      <c r="J121" s="3"/>
      <c r="K121" s="3"/>
      <c r="L121" s="9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 ht="16.5" customHeight="1">
      <c r="A122" s="3"/>
      <c r="B122" s="3"/>
      <c r="C122" s="3"/>
      <c r="D122" s="5"/>
      <c r="E122" s="3"/>
      <c r="F122" s="9"/>
      <c r="G122" s="3"/>
      <c r="H122" s="3"/>
      <c r="I122" s="3"/>
      <c r="J122" s="3"/>
      <c r="K122" s="3"/>
      <c r="L122" s="9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 ht="16.5" customHeight="1">
      <c r="A123" s="3"/>
      <c r="B123" s="3"/>
      <c r="C123" s="3"/>
      <c r="D123" s="5"/>
      <c r="E123" s="3"/>
      <c r="F123" s="9"/>
      <c r="G123" s="3"/>
      <c r="H123" s="3"/>
      <c r="I123" s="3"/>
      <c r="J123" s="3"/>
      <c r="K123" s="3"/>
      <c r="L123" s="9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 ht="16.5" customHeight="1">
      <c r="A124" s="3"/>
      <c r="B124" s="3"/>
      <c r="C124" s="3"/>
      <c r="D124" s="5"/>
      <c r="E124" s="3"/>
      <c r="F124" s="9"/>
      <c r="G124" s="3"/>
      <c r="H124" s="3"/>
      <c r="I124" s="3"/>
      <c r="J124" s="3"/>
      <c r="K124" s="3"/>
      <c r="L124" s="9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 ht="16.5" customHeight="1">
      <c r="A125" s="3"/>
      <c r="B125" s="3"/>
      <c r="C125" s="3"/>
      <c r="D125" s="5"/>
      <c r="E125" s="3"/>
      <c r="F125" s="9"/>
      <c r="G125" s="3"/>
      <c r="H125" s="3"/>
      <c r="I125" s="3"/>
      <c r="J125" s="3"/>
      <c r="K125" s="3"/>
      <c r="L125" s="9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 ht="16.5" customHeight="1">
      <c r="A126" s="3"/>
      <c r="B126" s="3"/>
      <c r="C126" s="3"/>
      <c r="D126" s="5"/>
      <c r="E126" s="3"/>
      <c r="F126" s="9"/>
      <c r="G126" s="3"/>
      <c r="H126" s="3"/>
      <c r="I126" s="3"/>
      <c r="J126" s="3"/>
      <c r="K126" s="3"/>
      <c r="L126" s="9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 ht="16.5" customHeight="1">
      <c r="A127" s="3"/>
      <c r="B127" s="3"/>
      <c r="C127" s="3"/>
      <c r="D127" s="5"/>
      <c r="E127" s="3"/>
      <c r="F127" s="9"/>
      <c r="G127" s="3"/>
      <c r="H127" s="3"/>
      <c r="I127" s="3"/>
      <c r="J127" s="3"/>
      <c r="K127" s="3"/>
      <c r="L127" s="9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 ht="16.5" customHeight="1">
      <c r="A128" s="3"/>
      <c r="B128" s="3"/>
      <c r="C128" s="3"/>
      <c r="D128" s="5"/>
      <c r="E128" s="3"/>
      <c r="F128" s="9"/>
      <c r="G128" s="3"/>
      <c r="H128" s="3"/>
      <c r="I128" s="3"/>
      <c r="J128" s="3"/>
      <c r="K128" s="3"/>
      <c r="L128" s="9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 ht="16.5" customHeight="1">
      <c r="A129" s="3"/>
      <c r="B129" s="3"/>
      <c r="C129" s="3"/>
      <c r="D129" s="5"/>
      <c r="E129" s="3"/>
      <c r="F129" s="9"/>
      <c r="G129" s="3"/>
      <c r="H129" s="3"/>
      <c r="I129" s="3"/>
      <c r="J129" s="3"/>
      <c r="K129" s="3"/>
      <c r="L129" s="9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 ht="16.5" customHeight="1">
      <c r="A130" s="3"/>
      <c r="B130" s="3"/>
      <c r="C130" s="3"/>
      <c r="D130" s="5"/>
      <c r="E130" s="3"/>
      <c r="F130" s="9"/>
      <c r="G130" s="3"/>
      <c r="H130" s="3"/>
      <c r="I130" s="3"/>
      <c r="J130" s="3"/>
      <c r="K130" s="3"/>
      <c r="L130" s="9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 ht="16.5" customHeight="1">
      <c r="A131" s="3"/>
      <c r="B131" s="3"/>
      <c r="C131" s="3"/>
      <c r="D131" s="5"/>
      <c r="E131" s="3"/>
      <c r="F131" s="9"/>
      <c r="G131" s="3"/>
      <c r="H131" s="3"/>
      <c r="I131" s="3"/>
      <c r="J131" s="3"/>
      <c r="K131" s="3"/>
      <c r="L131" s="9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 ht="16.5" customHeight="1">
      <c r="A132" s="3"/>
      <c r="B132" s="3"/>
      <c r="C132" s="3"/>
      <c r="D132" s="5"/>
      <c r="E132" s="3"/>
      <c r="F132" s="9"/>
      <c r="G132" s="3"/>
      <c r="H132" s="3"/>
      <c r="I132" s="3"/>
      <c r="J132" s="3"/>
      <c r="K132" s="3"/>
      <c r="L132" s="9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 ht="16.5" customHeight="1">
      <c r="A133" s="3"/>
      <c r="B133" s="3"/>
      <c r="C133" s="3"/>
      <c r="D133" s="5"/>
      <c r="E133" s="3"/>
      <c r="F133" s="9"/>
      <c r="G133" s="3"/>
      <c r="H133" s="3"/>
      <c r="I133" s="3"/>
      <c r="J133" s="3"/>
      <c r="K133" s="3"/>
      <c r="L133" s="9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 ht="16.5" customHeight="1">
      <c r="A134" s="3"/>
      <c r="B134" s="3"/>
      <c r="C134" s="3"/>
      <c r="D134" s="5"/>
      <c r="E134" s="3"/>
      <c r="F134" s="9"/>
      <c r="G134" s="3"/>
      <c r="H134" s="3"/>
      <c r="I134" s="3"/>
      <c r="J134" s="3"/>
      <c r="K134" s="3"/>
      <c r="L134" s="9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 ht="16.5" customHeight="1">
      <c r="A135" s="3"/>
      <c r="B135" s="3"/>
      <c r="C135" s="3"/>
      <c r="D135" s="5"/>
      <c r="E135" s="3"/>
      <c r="F135" s="9"/>
      <c r="G135" s="3"/>
      <c r="H135" s="3"/>
      <c r="I135" s="3"/>
      <c r="J135" s="3"/>
      <c r="K135" s="3"/>
      <c r="L135" s="9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 ht="16.5" customHeight="1">
      <c r="A136" s="3"/>
      <c r="B136" s="3"/>
      <c r="C136" s="3"/>
      <c r="D136" s="5"/>
      <c r="E136" s="3"/>
      <c r="F136" s="9"/>
      <c r="G136" s="3"/>
      <c r="H136" s="3"/>
      <c r="I136" s="3"/>
      <c r="J136" s="3"/>
      <c r="K136" s="3"/>
      <c r="L136" s="9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 ht="16.5" customHeight="1">
      <c r="A137" s="3"/>
      <c r="B137" s="3"/>
      <c r="C137" s="3"/>
      <c r="D137" s="5"/>
      <c r="E137" s="3"/>
      <c r="F137" s="9"/>
      <c r="G137" s="3"/>
      <c r="H137" s="3"/>
      <c r="I137" s="3"/>
      <c r="J137" s="3"/>
      <c r="K137" s="3"/>
      <c r="L137" s="9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 ht="16.5" customHeight="1">
      <c r="A138" s="3"/>
      <c r="B138" s="3"/>
      <c r="C138" s="3"/>
      <c r="D138" s="5"/>
      <c r="E138" s="3"/>
      <c r="F138" s="9"/>
      <c r="G138" s="3"/>
      <c r="H138" s="3"/>
      <c r="I138" s="3"/>
      <c r="J138" s="3"/>
      <c r="K138" s="3"/>
      <c r="L138" s="9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 ht="16.5" customHeight="1">
      <c r="A139" s="3"/>
      <c r="B139" s="3"/>
      <c r="C139" s="3"/>
      <c r="D139" s="5"/>
      <c r="E139" s="3"/>
      <c r="F139" s="9"/>
      <c r="G139" s="3"/>
      <c r="H139" s="3"/>
      <c r="I139" s="3"/>
      <c r="J139" s="3"/>
      <c r="K139" s="3"/>
      <c r="L139" s="9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 ht="16.5" customHeight="1">
      <c r="A140" s="3"/>
      <c r="B140" s="3"/>
      <c r="C140" s="3"/>
      <c r="D140" s="5"/>
      <c r="E140" s="3"/>
      <c r="F140" s="9"/>
      <c r="G140" s="3"/>
      <c r="H140" s="3"/>
      <c r="I140" s="3"/>
      <c r="J140" s="3"/>
      <c r="K140" s="3"/>
      <c r="L140" s="9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 ht="16.5" customHeight="1">
      <c r="A141" s="3"/>
      <c r="B141" s="3"/>
      <c r="C141" s="3"/>
      <c r="D141" s="5"/>
      <c r="E141" s="3"/>
      <c r="F141" s="9"/>
      <c r="G141" s="3"/>
      <c r="H141" s="3"/>
      <c r="I141" s="3"/>
      <c r="J141" s="3"/>
      <c r="K141" s="3"/>
      <c r="L141" s="9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 ht="16.5" customHeight="1">
      <c r="A142" s="3"/>
      <c r="B142" s="3"/>
      <c r="C142" s="3"/>
      <c r="D142" s="5"/>
      <c r="E142" s="3"/>
      <c r="F142" s="9"/>
      <c r="G142" s="3"/>
      <c r="H142" s="3"/>
      <c r="I142" s="3"/>
      <c r="J142" s="3"/>
      <c r="K142" s="3"/>
      <c r="L142" s="9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 ht="16.5" customHeight="1">
      <c r="A143" s="3"/>
      <c r="B143" s="3"/>
      <c r="C143" s="3"/>
      <c r="D143" s="5"/>
      <c r="E143" s="3"/>
      <c r="F143" s="9"/>
      <c r="G143" s="3"/>
      <c r="H143" s="3"/>
      <c r="I143" s="3"/>
      <c r="J143" s="3"/>
      <c r="K143" s="3"/>
      <c r="L143" s="9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 ht="16.5" customHeight="1">
      <c r="A144" s="3"/>
      <c r="B144" s="3"/>
      <c r="C144" s="3"/>
      <c r="D144" s="5"/>
      <c r="E144" s="3"/>
      <c r="F144" s="9"/>
      <c r="G144" s="3"/>
      <c r="H144" s="3"/>
      <c r="I144" s="3"/>
      <c r="J144" s="3"/>
      <c r="K144" s="3"/>
      <c r="L144" s="9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 ht="16.5" customHeight="1">
      <c r="A145" s="3"/>
      <c r="B145" s="3"/>
      <c r="C145" s="3"/>
      <c r="D145" s="5"/>
      <c r="E145" s="3"/>
      <c r="F145" s="9"/>
      <c r="G145" s="3"/>
      <c r="H145" s="3"/>
      <c r="I145" s="3"/>
      <c r="J145" s="3"/>
      <c r="K145" s="3"/>
      <c r="L145" s="9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 ht="16.5" customHeight="1">
      <c r="A146" s="3"/>
      <c r="B146" s="3"/>
      <c r="C146" s="3"/>
      <c r="D146" s="5"/>
      <c r="E146" s="3"/>
      <c r="F146" s="9"/>
      <c r="G146" s="3"/>
      <c r="H146" s="3"/>
      <c r="I146" s="3"/>
      <c r="J146" s="3"/>
      <c r="K146" s="3"/>
      <c r="L146" s="9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 ht="16.5" customHeight="1">
      <c r="A147" s="3"/>
      <c r="B147" s="3"/>
      <c r="C147" s="3"/>
      <c r="D147" s="5"/>
      <c r="E147" s="3"/>
      <c r="F147" s="9"/>
      <c r="G147" s="3"/>
      <c r="H147" s="3"/>
      <c r="I147" s="3"/>
      <c r="J147" s="3"/>
      <c r="K147" s="3"/>
      <c r="L147" s="9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 ht="16.5" customHeight="1">
      <c r="A148" s="3"/>
      <c r="B148" s="3"/>
      <c r="C148" s="3"/>
      <c r="D148" s="5"/>
      <c r="E148" s="3"/>
      <c r="F148" s="9"/>
      <c r="G148" s="3"/>
      <c r="H148" s="3"/>
      <c r="I148" s="3"/>
      <c r="J148" s="3"/>
      <c r="K148" s="3"/>
      <c r="L148" s="9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 ht="16.5" customHeight="1">
      <c r="A149" s="3"/>
      <c r="B149" s="3"/>
      <c r="C149" s="3"/>
      <c r="D149" s="5"/>
      <c r="E149" s="3"/>
      <c r="F149" s="9"/>
      <c r="G149" s="3"/>
      <c r="H149" s="3"/>
      <c r="I149" s="3"/>
      <c r="J149" s="3"/>
      <c r="K149" s="3"/>
      <c r="L149" s="9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 ht="16.5" customHeight="1">
      <c r="A150" s="3"/>
      <c r="B150" s="3"/>
      <c r="C150" s="3"/>
      <c r="D150" s="5"/>
      <c r="E150" s="3"/>
      <c r="F150" s="9"/>
      <c r="G150" s="3"/>
      <c r="H150" s="3"/>
      <c r="I150" s="3"/>
      <c r="J150" s="3"/>
      <c r="K150" s="3"/>
      <c r="L150" s="9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 ht="16.5" customHeight="1">
      <c r="A151" s="3"/>
      <c r="B151" s="3"/>
      <c r="C151" s="3"/>
      <c r="D151" s="5"/>
      <c r="E151" s="3"/>
      <c r="F151" s="9"/>
      <c r="G151" s="3"/>
      <c r="H151" s="3"/>
      <c r="I151" s="3"/>
      <c r="J151" s="3"/>
      <c r="K151" s="3"/>
      <c r="L151" s="9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 ht="16.5" customHeight="1">
      <c r="A152" s="3"/>
      <c r="B152" s="3"/>
      <c r="C152" s="3"/>
      <c r="D152" s="5"/>
      <c r="E152" s="3"/>
      <c r="F152" s="9"/>
      <c r="G152" s="3"/>
      <c r="H152" s="3"/>
      <c r="I152" s="3"/>
      <c r="J152" s="3"/>
      <c r="K152" s="3"/>
      <c r="L152" s="9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 ht="16.5" customHeight="1">
      <c r="A153" s="3"/>
      <c r="B153" s="3"/>
      <c r="C153" s="3"/>
      <c r="D153" s="5"/>
      <c r="E153" s="3"/>
      <c r="F153" s="9"/>
      <c r="G153" s="3"/>
      <c r="H153" s="3"/>
      <c r="I153" s="3"/>
      <c r="J153" s="3"/>
      <c r="K153" s="3"/>
      <c r="L153" s="9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 ht="16.5" customHeight="1">
      <c r="A154" s="3"/>
      <c r="B154" s="3"/>
      <c r="C154" s="3"/>
      <c r="D154" s="5"/>
      <c r="E154" s="3"/>
      <c r="F154" s="9"/>
      <c r="G154" s="3"/>
      <c r="H154" s="3"/>
      <c r="I154" s="3"/>
      <c r="J154" s="3"/>
      <c r="K154" s="3"/>
      <c r="L154" s="9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 ht="16.5" customHeight="1">
      <c r="A155" s="3"/>
      <c r="B155" s="3"/>
      <c r="C155" s="3"/>
      <c r="D155" s="5"/>
      <c r="E155" s="3"/>
      <c r="F155" s="9"/>
      <c r="G155" s="3"/>
      <c r="H155" s="3"/>
      <c r="I155" s="3"/>
      <c r="J155" s="3"/>
      <c r="K155" s="3"/>
      <c r="L155" s="9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 ht="16.5" customHeight="1">
      <c r="A156" s="3"/>
      <c r="B156" s="3"/>
      <c r="C156" s="3"/>
      <c r="D156" s="5"/>
      <c r="E156" s="3"/>
      <c r="F156" s="9"/>
      <c r="G156" s="3"/>
      <c r="H156" s="3"/>
      <c r="I156" s="3"/>
      <c r="J156" s="3"/>
      <c r="K156" s="3"/>
      <c r="L156" s="9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 ht="16.5" customHeight="1">
      <c r="A157" s="3"/>
      <c r="B157" s="3"/>
      <c r="C157" s="3"/>
      <c r="D157" s="5"/>
      <c r="E157" s="3"/>
      <c r="F157" s="9"/>
      <c r="G157" s="3"/>
      <c r="H157" s="3"/>
      <c r="I157" s="3"/>
      <c r="J157" s="3"/>
      <c r="K157" s="3"/>
      <c r="L157" s="9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 ht="16.5" customHeight="1">
      <c r="A158" s="3"/>
      <c r="B158" s="3"/>
      <c r="C158" s="3"/>
      <c r="D158" s="5"/>
      <c r="E158" s="3"/>
      <c r="F158" s="9"/>
      <c r="G158" s="3"/>
      <c r="H158" s="3"/>
      <c r="I158" s="3"/>
      <c r="J158" s="3"/>
      <c r="K158" s="3"/>
      <c r="L158" s="9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 ht="16.5" customHeight="1">
      <c r="A159" s="3"/>
      <c r="B159" s="3"/>
      <c r="C159" s="3"/>
      <c r="D159" s="5"/>
      <c r="E159" s="3"/>
      <c r="F159" s="9"/>
      <c r="G159" s="3"/>
      <c r="H159" s="3"/>
      <c r="I159" s="3"/>
      <c r="J159" s="3"/>
      <c r="K159" s="3"/>
      <c r="L159" s="9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 ht="16.5" customHeight="1">
      <c r="A160" s="3"/>
      <c r="B160" s="3"/>
      <c r="C160" s="3"/>
      <c r="D160" s="5"/>
      <c r="E160" s="3"/>
      <c r="F160" s="9"/>
      <c r="G160" s="3"/>
      <c r="H160" s="3"/>
      <c r="I160" s="3"/>
      <c r="J160" s="3"/>
      <c r="K160" s="3"/>
      <c r="L160" s="9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 ht="16.5" customHeight="1">
      <c r="A161" s="3"/>
      <c r="B161" s="3"/>
      <c r="C161" s="3"/>
      <c r="D161" s="5"/>
      <c r="E161" s="3"/>
      <c r="F161" s="9"/>
      <c r="G161" s="3"/>
      <c r="H161" s="3"/>
      <c r="I161" s="3"/>
      <c r="J161" s="3"/>
      <c r="K161" s="3"/>
      <c r="L161" s="9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 ht="16.5" customHeight="1">
      <c r="A162" s="3"/>
      <c r="B162" s="3"/>
      <c r="C162" s="3"/>
      <c r="D162" s="5"/>
      <c r="E162" s="3"/>
      <c r="F162" s="9"/>
      <c r="G162" s="3"/>
      <c r="H162" s="3"/>
      <c r="I162" s="3"/>
      <c r="J162" s="3"/>
      <c r="K162" s="3"/>
      <c r="L162" s="9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 ht="16.5" customHeight="1">
      <c r="A163" s="3"/>
      <c r="B163" s="3"/>
      <c r="C163" s="3"/>
      <c r="D163" s="5"/>
      <c r="E163" s="3"/>
      <c r="F163" s="9"/>
      <c r="G163" s="3"/>
      <c r="H163" s="3"/>
      <c r="I163" s="3"/>
      <c r="J163" s="3"/>
      <c r="K163" s="3"/>
      <c r="L163" s="9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 ht="16.5" customHeight="1">
      <c r="A164" s="3"/>
      <c r="B164" s="3"/>
      <c r="C164" s="3"/>
      <c r="D164" s="5"/>
      <c r="E164" s="3"/>
      <c r="F164" s="9"/>
      <c r="G164" s="3"/>
      <c r="H164" s="3"/>
      <c r="I164" s="3"/>
      <c r="J164" s="3"/>
      <c r="K164" s="3"/>
      <c r="L164" s="9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 ht="16.5" customHeight="1">
      <c r="A165" s="3"/>
      <c r="B165" s="3"/>
      <c r="C165" s="3"/>
      <c r="D165" s="5"/>
      <c r="E165" s="3"/>
      <c r="F165" s="9"/>
      <c r="G165" s="3"/>
      <c r="H165" s="3"/>
      <c r="I165" s="3"/>
      <c r="J165" s="3"/>
      <c r="K165" s="3"/>
      <c r="L165" s="9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 ht="16.5" customHeight="1">
      <c r="A166" s="3"/>
      <c r="B166" s="3"/>
      <c r="C166" s="3"/>
      <c r="D166" s="5"/>
      <c r="E166" s="3"/>
      <c r="F166" s="9"/>
      <c r="G166" s="3"/>
      <c r="H166" s="3"/>
      <c r="I166" s="3"/>
      <c r="J166" s="3"/>
      <c r="K166" s="3"/>
      <c r="L166" s="9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 ht="16.5" customHeight="1">
      <c r="A167" s="3"/>
      <c r="B167" s="3"/>
      <c r="C167" s="3"/>
      <c r="D167" s="5"/>
      <c r="E167" s="3"/>
      <c r="F167" s="9"/>
      <c r="G167" s="3"/>
      <c r="H167" s="3"/>
      <c r="I167" s="3"/>
      <c r="J167" s="3"/>
      <c r="K167" s="3"/>
      <c r="L167" s="9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 ht="16.5" customHeight="1">
      <c r="A168" s="3"/>
      <c r="B168" s="3"/>
      <c r="C168" s="3"/>
      <c r="D168" s="5"/>
      <c r="E168" s="3"/>
      <c r="F168" s="9"/>
      <c r="G168" s="3"/>
      <c r="H168" s="3"/>
      <c r="I168" s="3"/>
      <c r="J168" s="3"/>
      <c r="K168" s="3"/>
      <c r="L168" s="9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spans="1:29" ht="16.5" customHeight="1">
      <c r="A169" s="3"/>
      <c r="B169" s="3"/>
      <c r="C169" s="3"/>
      <c r="D169" s="5"/>
      <c r="E169" s="3"/>
      <c r="F169" s="9"/>
      <c r="G169" s="3"/>
      <c r="H169" s="3"/>
      <c r="I169" s="3"/>
      <c r="J169" s="3"/>
      <c r="K169" s="3"/>
      <c r="L169" s="9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spans="1:29" ht="16.5" customHeight="1">
      <c r="A170" s="3"/>
      <c r="B170" s="3"/>
      <c r="C170" s="3"/>
      <c r="D170" s="5"/>
      <c r="E170" s="3"/>
      <c r="F170" s="9"/>
      <c r="G170" s="3"/>
      <c r="H170" s="3"/>
      <c r="I170" s="3"/>
      <c r="J170" s="3"/>
      <c r="K170" s="3"/>
      <c r="L170" s="9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spans="1:29" ht="16.5" customHeight="1">
      <c r="A171" s="3"/>
      <c r="B171" s="3"/>
      <c r="C171" s="3"/>
      <c r="D171" s="5"/>
      <c r="E171" s="3"/>
      <c r="F171" s="9"/>
      <c r="G171" s="3"/>
      <c r="H171" s="3"/>
      <c r="I171" s="3"/>
      <c r="J171" s="3"/>
      <c r="K171" s="3"/>
      <c r="L171" s="9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spans="1:29" ht="16.5" customHeight="1">
      <c r="A172" s="3"/>
      <c r="B172" s="3"/>
      <c r="C172" s="3"/>
      <c r="D172" s="5"/>
      <c r="E172" s="3"/>
      <c r="F172" s="9"/>
      <c r="G172" s="3"/>
      <c r="H172" s="3"/>
      <c r="I172" s="3"/>
      <c r="J172" s="3"/>
      <c r="K172" s="3"/>
      <c r="L172" s="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spans="1:29" ht="16.5" customHeight="1">
      <c r="A173" s="3"/>
      <c r="B173" s="3"/>
      <c r="C173" s="3"/>
      <c r="D173" s="5"/>
      <c r="E173" s="3"/>
      <c r="F173" s="9"/>
      <c r="G173" s="3"/>
      <c r="H173" s="3"/>
      <c r="I173" s="3"/>
      <c r="J173" s="3"/>
      <c r="K173" s="3"/>
      <c r="L173" s="9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spans="1:29" ht="16.5" customHeight="1">
      <c r="A174" s="3"/>
      <c r="B174" s="3"/>
      <c r="C174" s="3"/>
      <c r="D174" s="5"/>
      <c r="E174" s="3"/>
      <c r="F174" s="9"/>
      <c r="G174" s="3"/>
      <c r="H174" s="3"/>
      <c r="I174" s="3"/>
      <c r="J174" s="3"/>
      <c r="K174" s="3"/>
      <c r="L174" s="9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spans="1:29" ht="16.5" customHeight="1">
      <c r="A175" s="3"/>
      <c r="B175" s="3"/>
      <c r="C175" s="3"/>
      <c r="D175" s="5"/>
      <c r="E175" s="3"/>
      <c r="F175" s="9"/>
      <c r="G175" s="3"/>
      <c r="H175" s="3"/>
      <c r="I175" s="3"/>
      <c r="J175" s="3"/>
      <c r="K175" s="3"/>
      <c r="L175" s="9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spans="1:29" ht="16.5" customHeight="1">
      <c r="A176" s="3"/>
      <c r="B176" s="3"/>
      <c r="C176" s="3"/>
      <c r="D176" s="5"/>
      <c r="E176" s="3"/>
      <c r="F176" s="9"/>
      <c r="G176" s="3"/>
      <c r="H176" s="3"/>
      <c r="I176" s="3"/>
      <c r="J176" s="3"/>
      <c r="K176" s="3"/>
      <c r="L176" s="9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 ht="16.5" customHeight="1">
      <c r="A177" s="3"/>
      <c r="B177" s="3"/>
      <c r="C177" s="3"/>
      <c r="D177" s="5"/>
      <c r="E177" s="3"/>
      <c r="F177" s="9"/>
      <c r="G177" s="3"/>
      <c r="H177" s="3"/>
      <c r="I177" s="3"/>
      <c r="J177" s="3"/>
      <c r="K177" s="3"/>
      <c r="L177" s="9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 ht="16.5" customHeight="1">
      <c r="A178" s="3"/>
      <c r="B178" s="3"/>
      <c r="C178" s="3"/>
      <c r="D178" s="5"/>
      <c r="E178" s="3"/>
      <c r="F178" s="9"/>
      <c r="G178" s="3"/>
      <c r="H178" s="3"/>
      <c r="I178" s="3"/>
      <c r="J178" s="3"/>
      <c r="K178" s="3"/>
      <c r="L178" s="9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 ht="16.5" customHeight="1">
      <c r="A179" s="3"/>
      <c r="B179" s="3"/>
      <c r="C179" s="3"/>
      <c r="D179" s="5"/>
      <c r="E179" s="3"/>
      <c r="F179" s="9"/>
      <c r="G179" s="3"/>
      <c r="H179" s="3"/>
      <c r="I179" s="3"/>
      <c r="J179" s="3"/>
      <c r="K179" s="3"/>
      <c r="L179" s="9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 ht="16.5" customHeight="1">
      <c r="A180" s="3"/>
      <c r="B180" s="3"/>
      <c r="C180" s="3"/>
      <c r="D180" s="5"/>
      <c r="E180" s="3"/>
      <c r="F180" s="9"/>
      <c r="G180" s="3"/>
      <c r="H180" s="3"/>
      <c r="I180" s="3"/>
      <c r="J180" s="3"/>
      <c r="K180" s="3"/>
      <c r="L180" s="9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 ht="16.5" customHeight="1">
      <c r="A181" s="3"/>
      <c r="B181" s="3"/>
      <c r="C181" s="3"/>
      <c r="D181" s="5"/>
      <c r="E181" s="3"/>
      <c r="F181" s="9"/>
      <c r="G181" s="3"/>
      <c r="H181" s="3"/>
      <c r="I181" s="3"/>
      <c r="J181" s="3"/>
      <c r="K181" s="3"/>
      <c r="L181" s="9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 ht="16.5" customHeight="1">
      <c r="A182" s="3"/>
      <c r="B182" s="3"/>
      <c r="C182" s="3"/>
      <c r="D182" s="5"/>
      <c r="E182" s="3"/>
      <c r="F182" s="9"/>
      <c r="G182" s="3"/>
      <c r="H182" s="3"/>
      <c r="I182" s="3"/>
      <c r="J182" s="3"/>
      <c r="K182" s="3"/>
      <c r="L182" s="9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 ht="16.5" customHeight="1">
      <c r="A183" s="3"/>
      <c r="B183" s="3"/>
      <c r="C183" s="3"/>
      <c r="D183" s="5"/>
      <c r="E183" s="3"/>
      <c r="F183" s="9"/>
      <c r="G183" s="3"/>
      <c r="H183" s="3"/>
      <c r="I183" s="3"/>
      <c r="J183" s="3"/>
      <c r="K183" s="3"/>
      <c r="L183" s="9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 ht="16.5" customHeight="1">
      <c r="A184" s="3"/>
      <c r="B184" s="3"/>
      <c r="C184" s="3"/>
      <c r="D184" s="5"/>
      <c r="E184" s="3"/>
      <c r="F184" s="9"/>
      <c r="G184" s="3"/>
      <c r="H184" s="3"/>
      <c r="I184" s="3"/>
      <c r="J184" s="3"/>
      <c r="K184" s="3"/>
      <c r="L184" s="9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 ht="16.5" customHeight="1">
      <c r="A185" s="3"/>
      <c r="B185" s="3"/>
      <c r="C185" s="3"/>
      <c r="D185" s="5"/>
      <c r="E185" s="3"/>
      <c r="F185" s="9"/>
      <c r="G185" s="3"/>
      <c r="H185" s="3"/>
      <c r="I185" s="3"/>
      <c r="J185" s="3"/>
      <c r="K185" s="3"/>
      <c r="L185" s="9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 ht="16.5" customHeight="1">
      <c r="A186" s="3"/>
      <c r="B186" s="3"/>
      <c r="C186" s="3"/>
      <c r="D186" s="5"/>
      <c r="E186" s="3"/>
      <c r="F186" s="9"/>
      <c r="G186" s="3"/>
      <c r="H186" s="3"/>
      <c r="I186" s="3"/>
      <c r="J186" s="3"/>
      <c r="K186" s="3"/>
      <c r="L186" s="9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 ht="16.5" customHeight="1">
      <c r="A187" s="3"/>
      <c r="B187" s="3"/>
      <c r="C187" s="3"/>
      <c r="D187" s="5"/>
      <c r="E187" s="3"/>
      <c r="F187" s="9"/>
      <c r="G187" s="3"/>
      <c r="H187" s="3"/>
      <c r="I187" s="3"/>
      <c r="J187" s="3"/>
      <c r="K187" s="3"/>
      <c r="L187" s="9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 ht="16.5" customHeight="1">
      <c r="A188" s="3"/>
      <c r="B188" s="3"/>
      <c r="C188" s="3"/>
      <c r="D188" s="5"/>
      <c r="E188" s="3"/>
      <c r="F188" s="9"/>
      <c r="G188" s="3"/>
      <c r="H188" s="3"/>
      <c r="I188" s="3"/>
      <c r="J188" s="3"/>
      <c r="K188" s="3"/>
      <c r="L188" s="9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 ht="16.5" customHeight="1">
      <c r="A189" s="3"/>
      <c r="B189" s="3"/>
      <c r="C189" s="3"/>
      <c r="D189" s="5"/>
      <c r="E189" s="3"/>
      <c r="F189" s="9"/>
      <c r="G189" s="3"/>
      <c r="H189" s="3"/>
      <c r="I189" s="3"/>
      <c r="J189" s="3"/>
      <c r="K189" s="3"/>
      <c r="L189" s="9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 ht="16.5" customHeight="1">
      <c r="A190" s="3"/>
      <c r="B190" s="3"/>
      <c r="C190" s="3"/>
      <c r="D190" s="5"/>
      <c r="E190" s="3"/>
      <c r="F190" s="9"/>
      <c r="G190" s="3"/>
      <c r="H190" s="3"/>
      <c r="I190" s="3"/>
      <c r="J190" s="3"/>
      <c r="K190" s="3"/>
      <c r="L190" s="9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 ht="16.5" customHeight="1">
      <c r="A191" s="3"/>
      <c r="B191" s="3"/>
      <c r="C191" s="3"/>
      <c r="D191" s="5"/>
      <c r="E191" s="3"/>
      <c r="F191" s="9"/>
      <c r="G191" s="3"/>
      <c r="H191" s="3"/>
      <c r="I191" s="3"/>
      <c r="J191" s="3"/>
      <c r="K191" s="3"/>
      <c r="L191" s="9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 ht="16.5" customHeight="1">
      <c r="A192" s="3"/>
      <c r="B192" s="3"/>
      <c r="C192" s="3"/>
      <c r="D192" s="5"/>
      <c r="E192" s="3"/>
      <c r="F192" s="9"/>
      <c r="G192" s="3"/>
      <c r="H192" s="3"/>
      <c r="I192" s="3"/>
      <c r="J192" s="3"/>
      <c r="K192" s="3"/>
      <c r="L192" s="9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 ht="16.5" customHeight="1">
      <c r="A193" s="3"/>
      <c r="B193" s="3"/>
      <c r="C193" s="3"/>
      <c r="D193" s="5"/>
      <c r="E193" s="3"/>
      <c r="F193" s="9"/>
      <c r="G193" s="3"/>
      <c r="H193" s="3"/>
      <c r="I193" s="3"/>
      <c r="J193" s="3"/>
      <c r="K193" s="3"/>
      <c r="L193" s="9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 ht="16.5" customHeight="1">
      <c r="A194" s="3"/>
      <c r="B194" s="3"/>
      <c r="C194" s="3"/>
      <c r="D194" s="5"/>
      <c r="E194" s="3"/>
      <c r="F194" s="9"/>
      <c r="G194" s="3"/>
      <c r="H194" s="3"/>
      <c r="I194" s="3"/>
      <c r="J194" s="3"/>
      <c r="K194" s="3"/>
      <c r="L194" s="9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 ht="16.5" customHeight="1">
      <c r="A195" s="3"/>
      <c r="B195" s="3"/>
      <c r="C195" s="3"/>
      <c r="D195" s="5"/>
      <c r="E195" s="3"/>
      <c r="F195" s="9"/>
      <c r="G195" s="3"/>
      <c r="H195" s="3"/>
      <c r="I195" s="3"/>
      <c r="J195" s="3"/>
      <c r="K195" s="3"/>
      <c r="L195" s="9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 ht="16.5" customHeight="1">
      <c r="A196" s="3"/>
      <c r="B196" s="3"/>
      <c r="C196" s="3"/>
      <c r="D196" s="5"/>
      <c r="E196" s="3"/>
      <c r="F196" s="9"/>
      <c r="G196" s="3"/>
      <c r="H196" s="3"/>
      <c r="I196" s="3"/>
      <c r="J196" s="3"/>
      <c r="K196" s="3"/>
      <c r="L196" s="9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 ht="16.5" customHeight="1">
      <c r="A197" s="3"/>
      <c r="B197" s="3"/>
      <c r="C197" s="3"/>
      <c r="D197" s="5"/>
      <c r="E197" s="3"/>
      <c r="F197" s="9"/>
      <c r="G197" s="3"/>
      <c r="H197" s="3"/>
      <c r="I197" s="3"/>
      <c r="J197" s="3"/>
      <c r="K197" s="3"/>
      <c r="L197" s="9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 ht="16.5" customHeight="1">
      <c r="A198" s="3"/>
      <c r="B198" s="3"/>
      <c r="C198" s="3"/>
      <c r="D198" s="5"/>
      <c r="E198" s="3"/>
      <c r="F198" s="9"/>
      <c r="G198" s="3"/>
      <c r="H198" s="3"/>
      <c r="I198" s="3"/>
      <c r="J198" s="3"/>
      <c r="K198" s="3"/>
      <c r="L198" s="9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 ht="16.5" customHeight="1">
      <c r="A199" s="3"/>
      <c r="B199" s="3"/>
      <c r="C199" s="3"/>
      <c r="D199" s="5"/>
      <c r="E199" s="3"/>
      <c r="F199" s="9"/>
      <c r="G199" s="3"/>
      <c r="H199" s="3"/>
      <c r="I199" s="3"/>
      <c r="J199" s="3"/>
      <c r="K199" s="3"/>
      <c r="L199" s="9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 ht="16.5" customHeight="1">
      <c r="A200" s="3"/>
      <c r="B200" s="3"/>
      <c r="C200" s="3"/>
      <c r="D200" s="5"/>
      <c r="E200" s="3"/>
      <c r="F200" s="9"/>
      <c r="G200" s="3"/>
      <c r="H200" s="3"/>
      <c r="I200" s="3"/>
      <c r="J200" s="3"/>
      <c r="K200" s="3"/>
      <c r="L200" s="9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 ht="16.5" customHeight="1">
      <c r="A201" s="3"/>
      <c r="B201" s="3"/>
      <c r="C201" s="3"/>
      <c r="D201" s="5"/>
      <c r="E201" s="3"/>
      <c r="F201" s="9"/>
      <c r="G201" s="3"/>
      <c r="H201" s="3"/>
      <c r="I201" s="3"/>
      <c r="J201" s="3"/>
      <c r="K201" s="3"/>
      <c r="L201" s="9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 ht="16.5" customHeight="1">
      <c r="A202" s="3"/>
      <c r="B202" s="3"/>
      <c r="C202" s="3"/>
      <c r="D202" s="5"/>
      <c r="E202" s="3"/>
      <c r="F202" s="9"/>
      <c r="G202" s="3"/>
      <c r="H202" s="3"/>
      <c r="I202" s="3"/>
      <c r="J202" s="3"/>
      <c r="K202" s="3"/>
      <c r="L202" s="9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 ht="16.5" customHeight="1">
      <c r="A203" s="3"/>
      <c r="B203" s="3"/>
      <c r="C203" s="3"/>
      <c r="D203" s="5"/>
      <c r="E203" s="3"/>
      <c r="F203" s="9"/>
      <c r="G203" s="3"/>
      <c r="H203" s="3"/>
      <c r="I203" s="3"/>
      <c r="J203" s="3"/>
      <c r="K203" s="3"/>
      <c r="L203" s="9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 ht="16.5" customHeight="1">
      <c r="A204" s="3"/>
      <c r="B204" s="3"/>
      <c r="C204" s="3"/>
      <c r="D204" s="5"/>
      <c r="E204" s="3"/>
      <c r="F204" s="9"/>
      <c r="G204" s="3"/>
      <c r="H204" s="3"/>
      <c r="I204" s="3"/>
      <c r="J204" s="3"/>
      <c r="K204" s="3"/>
      <c r="L204" s="9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 ht="16.5" customHeight="1">
      <c r="A205" s="3"/>
      <c r="B205" s="3"/>
      <c r="C205" s="3"/>
      <c r="D205" s="5"/>
      <c r="E205" s="3"/>
      <c r="F205" s="9"/>
      <c r="G205" s="3"/>
      <c r="H205" s="3"/>
      <c r="I205" s="3"/>
      <c r="J205" s="3"/>
      <c r="K205" s="3"/>
      <c r="L205" s="9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 ht="16.5" customHeight="1">
      <c r="A206" s="3"/>
      <c r="B206" s="3"/>
      <c r="C206" s="3"/>
      <c r="D206" s="5"/>
      <c r="E206" s="3"/>
      <c r="F206" s="9"/>
      <c r="G206" s="3"/>
      <c r="H206" s="3"/>
      <c r="I206" s="3"/>
      <c r="J206" s="3"/>
      <c r="K206" s="3"/>
      <c r="L206" s="9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 ht="16.5" customHeight="1">
      <c r="A207" s="3"/>
      <c r="B207" s="3"/>
      <c r="C207" s="3"/>
      <c r="D207" s="5"/>
      <c r="E207" s="3"/>
      <c r="F207" s="9"/>
      <c r="G207" s="3"/>
      <c r="H207" s="3"/>
      <c r="I207" s="3"/>
      <c r="J207" s="3"/>
      <c r="K207" s="3"/>
      <c r="L207" s="9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 ht="16.5" customHeight="1">
      <c r="A208" s="3"/>
      <c r="B208" s="3"/>
      <c r="C208" s="3"/>
      <c r="D208" s="5"/>
      <c r="E208" s="3"/>
      <c r="F208" s="9"/>
      <c r="G208" s="3"/>
      <c r="H208" s="3"/>
      <c r="I208" s="3"/>
      <c r="J208" s="3"/>
      <c r="K208" s="3"/>
      <c r="L208" s="9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 ht="16.5" customHeight="1">
      <c r="A209" s="3"/>
      <c r="B209" s="3"/>
      <c r="C209" s="3"/>
      <c r="D209" s="5"/>
      <c r="E209" s="3"/>
      <c r="F209" s="9"/>
      <c r="G209" s="3"/>
      <c r="H209" s="3"/>
      <c r="I209" s="3"/>
      <c r="J209" s="3"/>
      <c r="K209" s="3"/>
      <c r="L209" s="9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 ht="16.5" customHeight="1">
      <c r="A210" s="3"/>
      <c r="B210" s="3"/>
      <c r="C210" s="3"/>
      <c r="D210" s="5"/>
      <c r="E210" s="3"/>
      <c r="F210" s="9"/>
      <c r="G210" s="3"/>
      <c r="H210" s="3"/>
      <c r="I210" s="3"/>
      <c r="J210" s="3"/>
      <c r="K210" s="3"/>
      <c r="L210" s="9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 ht="16.5" customHeight="1">
      <c r="A211" s="3"/>
      <c r="B211" s="3"/>
      <c r="C211" s="3"/>
      <c r="D211" s="5"/>
      <c r="E211" s="3"/>
      <c r="F211" s="9"/>
      <c r="G211" s="3"/>
      <c r="H211" s="3"/>
      <c r="I211" s="3"/>
      <c r="J211" s="3"/>
      <c r="K211" s="3"/>
      <c r="L211" s="9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 ht="16.5" customHeight="1">
      <c r="A212" s="3"/>
      <c r="B212" s="3"/>
      <c r="C212" s="3"/>
      <c r="D212" s="5"/>
      <c r="E212" s="3"/>
      <c r="F212" s="9"/>
      <c r="G212" s="3"/>
      <c r="H212" s="3"/>
      <c r="I212" s="3"/>
      <c r="J212" s="3"/>
      <c r="K212" s="3"/>
      <c r="L212" s="9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spans="1:29" ht="16.5" customHeight="1">
      <c r="A213" s="3"/>
      <c r="B213" s="3"/>
      <c r="C213" s="3"/>
      <c r="D213" s="5"/>
      <c r="E213" s="3"/>
      <c r="F213" s="9"/>
      <c r="G213" s="3"/>
      <c r="H213" s="3"/>
      <c r="I213" s="3"/>
      <c r="J213" s="3"/>
      <c r="K213" s="3"/>
      <c r="L213" s="9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spans="1:29" ht="16.5" customHeight="1">
      <c r="A214" s="3"/>
      <c r="B214" s="3"/>
      <c r="C214" s="3"/>
      <c r="D214" s="5"/>
      <c r="E214" s="3"/>
      <c r="F214" s="9"/>
      <c r="G214" s="3"/>
      <c r="H214" s="3"/>
      <c r="I214" s="3"/>
      <c r="J214" s="3"/>
      <c r="K214" s="3"/>
      <c r="L214" s="9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spans="1:29" ht="16.5" customHeight="1">
      <c r="A215" s="3"/>
      <c r="B215" s="3"/>
      <c r="C215" s="3"/>
      <c r="D215" s="5"/>
      <c r="E215" s="3"/>
      <c r="F215" s="9"/>
      <c r="G215" s="3"/>
      <c r="H215" s="3"/>
      <c r="I215" s="3"/>
      <c r="J215" s="3"/>
      <c r="K215" s="3"/>
      <c r="L215" s="9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spans="1:29" ht="16.5" customHeight="1">
      <c r="A216" s="3"/>
      <c r="B216" s="3"/>
      <c r="C216" s="3"/>
      <c r="D216" s="5"/>
      <c r="E216" s="3"/>
      <c r="F216" s="9"/>
      <c r="G216" s="3"/>
      <c r="H216" s="3"/>
      <c r="I216" s="3"/>
      <c r="J216" s="3"/>
      <c r="K216" s="3"/>
      <c r="L216" s="9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spans="1:29" ht="16.5" customHeight="1">
      <c r="A217" s="3"/>
      <c r="B217" s="3"/>
      <c r="C217" s="3"/>
      <c r="D217" s="5"/>
      <c r="E217" s="3"/>
      <c r="F217" s="9"/>
      <c r="G217" s="3"/>
      <c r="H217" s="3"/>
      <c r="I217" s="3"/>
      <c r="J217" s="3"/>
      <c r="K217" s="3"/>
      <c r="L217" s="9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spans="1:29" ht="16.5" customHeight="1">
      <c r="A218" s="3"/>
      <c r="B218" s="3"/>
      <c r="C218" s="3"/>
      <c r="D218" s="5"/>
      <c r="E218" s="3"/>
      <c r="F218" s="9"/>
      <c r="G218" s="3"/>
      <c r="H218" s="3"/>
      <c r="I218" s="3"/>
      <c r="J218" s="3"/>
      <c r="K218" s="3"/>
      <c r="L218" s="9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spans="1:29" ht="16.5" customHeight="1">
      <c r="A219" s="3"/>
      <c r="B219" s="3"/>
      <c r="C219" s="3"/>
      <c r="D219" s="5"/>
      <c r="E219" s="3"/>
      <c r="F219" s="9"/>
      <c r="G219" s="3"/>
      <c r="H219" s="3"/>
      <c r="I219" s="3"/>
      <c r="J219" s="3"/>
      <c r="K219" s="3"/>
      <c r="L219" s="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spans="1:29" ht="16.5" customHeight="1">
      <c r="A220" s="3"/>
      <c r="B220" s="3"/>
      <c r="C220" s="3"/>
      <c r="D220" s="5"/>
      <c r="E220" s="3"/>
      <c r="F220" s="9"/>
      <c r="G220" s="3"/>
      <c r="H220" s="3"/>
      <c r="I220" s="3"/>
      <c r="J220" s="3"/>
      <c r="K220" s="3"/>
      <c r="L220" s="9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spans="1:29" ht="16.5" customHeight="1">
      <c r="A221" s="3"/>
      <c r="B221" s="3"/>
      <c r="C221" s="3"/>
      <c r="D221" s="5"/>
      <c r="E221" s="3"/>
      <c r="F221" s="9"/>
      <c r="G221" s="3"/>
      <c r="H221" s="3"/>
      <c r="I221" s="3"/>
      <c r="J221" s="3"/>
      <c r="K221" s="3"/>
      <c r="L221" s="9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spans="1:29" ht="16.5" customHeight="1">
      <c r="A222" s="3"/>
      <c r="B222" s="3"/>
      <c r="C222" s="3"/>
      <c r="D222" s="5"/>
      <c r="E222" s="3"/>
      <c r="F222" s="9"/>
      <c r="G222" s="3"/>
      <c r="H222" s="3"/>
      <c r="I222" s="3"/>
      <c r="J222" s="3"/>
      <c r="K222" s="3"/>
      <c r="L222" s="9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spans="1:29" ht="16.5" customHeight="1">
      <c r="A223" s="3"/>
      <c r="B223" s="3"/>
      <c r="C223" s="3"/>
      <c r="D223" s="5"/>
      <c r="E223" s="3"/>
      <c r="F223" s="9"/>
      <c r="G223" s="3"/>
      <c r="H223" s="3"/>
      <c r="I223" s="3"/>
      <c r="J223" s="3"/>
      <c r="K223" s="3"/>
      <c r="L223" s="9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spans="1:29" ht="16.5" customHeight="1">
      <c r="A224" s="3"/>
      <c r="B224" s="3"/>
      <c r="C224" s="3"/>
      <c r="D224" s="5"/>
      <c r="E224" s="3"/>
      <c r="F224" s="9"/>
      <c r="G224" s="3"/>
      <c r="H224" s="3"/>
      <c r="I224" s="3"/>
      <c r="J224" s="3"/>
      <c r="K224" s="3"/>
      <c r="L224" s="9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spans="1:29" ht="16.5" customHeight="1">
      <c r="A225" s="3"/>
      <c r="B225" s="3"/>
      <c r="C225" s="3"/>
      <c r="D225" s="5"/>
      <c r="E225" s="3"/>
      <c r="F225" s="9"/>
      <c r="G225" s="3"/>
      <c r="H225" s="3"/>
      <c r="I225" s="3"/>
      <c r="J225" s="3"/>
      <c r="K225" s="3"/>
      <c r="L225" s="9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spans="1:29" ht="16.5" customHeight="1">
      <c r="A226" s="3"/>
      <c r="B226" s="3"/>
      <c r="C226" s="3"/>
      <c r="D226" s="5"/>
      <c r="E226" s="3"/>
      <c r="F226" s="9"/>
      <c r="G226" s="3"/>
      <c r="H226" s="3"/>
      <c r="I226" s="3"/>
      <c r="J226" s="3"/>
      <c r="K226" s="3"/>
      <c r="L226" s="9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spans="1:29" ht="16.5" customHeight="1">
      <c r="A227" s="3"/>
      <c r="B227" s="3"/>
      <c r="C227" s="3"/>
      <c r="D227" s="5"/>
      <c r="E227" s="3"/>
      <c r="F227" s="9"/>
      <c r="G227" s="3"/>
      <c r="H227" s="3"/>
      <c r="I227" s="3"/>
      <c r="J227" s="3"/>
      <c r="K227" s="3"/>
      <c r="L227" s="9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spans="1:29" ht="16.5" customHeight="1">
      <c r="A228" s="3"/>
      <c r="B228" s="3"/>
      <c r="C228" s="3"/>
      <c r="D228" s="5"/>
      <c r="E228" s="3"/>
      <c r="F228" s="9"/>
      <c r="G228" s="3"/>
      <c r="H228" s="3"/>
      <c r="I228" s="3"/>
      <c r="J228" s="3"/>
      <c r="K228" s="3"/>
      <c r="L228" s="9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spans="1:29" ht="16.5" customHeight="1">
      <c r="A229" s="3"/>
      <c r="B229" s="3"/>
      <c r="C229" s="3"/>
      <c r="D229" s="5"/>
      <c r="E229" s="3"/>
      <c r="F229" s="9"/>
      <c r="G229" s="3"/>
      <c r="H229" s="3"/>
      <c r="I229" s="3"/>
      <c r="J229" s="3"/>
      <c r="K229" s="3"/>
      <c r="L229" s="9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spans="1:29" ht="16.5" customHeight="1">
      <c r="A230" s="3"/>
      <c r="B230" s="3"/>
      <c r="C230" s="3"/>
      <c r="D230" s="5"/>
      <c r="E230" s="3"/>
      <c r="F230" s="9"/>
      <c r="G230" s="3"/>
      <c r="H230" s="3"/>
      <c r="I230" s="3"/>
      <c r="J230" s="3"/>
      <c r="K230" s="3"/>
      <c r="L230" s="9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spans="1:29" ht="16.5" customHeight="1">
      <c r="A231" s="3"/>
      <c r="B231" s="3"/>
      <c r="C231" s="3"/>
      <c r="D231" s="5"/>
      <c r="E231" s="3"/>
      <c r="F231" s="9"/>
      <c r="G231" s="3"/>
      <c r="H231" s="3"/>
      <c r="I231" s="3"/>
      <c r="J231" s="3"/>
      <c r="K231" s="3"/>
      <c r="L231" s="9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spans="1:29" ht="16.5" customHeight="1">
      <c r="A232" s="3"/>
      <c r="B232" s="3"/>
      <c r="C232" s="3"/>
      <c r="D232" s="5"/>
      <c r="E232" s="3"/>
      <c r="F232" s="9"/>
      <c r="G232" s="3"/>
      <c r="H232" s="3"/>
      <c r="I232" s="3"/>
      <c r="J232" s="3"/>
      <c r="K232" s="3"/>
      <c r="L232" s="9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spans="1:29" ht="16.5" customHeight="1">
      <c r="A233" s="3"/>
      <c r="B233" s="3"/>
      <c r="C233" s="3"/>
      <c r="D233" s="5"/>
      <c r="E233" s="3"/>
      <c r="F233" s="9"/>
      <c r="G233" s="3"/>
      <c r="H233" s="3"/>
      <c r="I233" s="3"/>
      <c r="J233" s="3"/>
      <c r="K233" s="3"/>
      <c r="L233" s="9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spans="1:29" ht="16.5" customHeight="1">
      <c r="A234" s="3"/>
      <c r="B234" s="3"/>
      <c r="C234" s="3"/>
      <c r="D234" s="5"/>
      <c r="E234" s="3"/>
      <c r="F234" s="9"/>
      <c r="G234" s="3"/>
      <c r="H234" s="3"/>
      <c r="I234" s="3"/>
      <c r="J234" s="3"/>
      <c r="K234" s="3"/>
      <c r="L234" s="9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spans="1:29" ht="16.5" customHeight="1">
      <c r="A235" s="3"/>
      <c r="B235" s="3"/>
      <c r="C235" s="3"/>
      <c r="D235" s="5"/>
      <c r="E235" s="3"/>
      <c r="F235" s="9"/>
      <c r="G235" s="3"/>
      <c r="H235" s="3"/>
      <c r="I235" s="3"/>
      <c r="J235" s="3"/>
      <c r="K235" s="3"/>
      <c r="L235" s="9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spans="1:29" ht="16.5" customHeight="1">
      <c r="A236" s="3"/>
      <c r="B236" s="3"/>
      <c r="C236" s="3"/>
      <c r="D236" s="5"/>
      <c r="E236" s="3"/>
      <c r="F236" s="9"/>
      <c r="G236" s="3"/>
      <c r="H236" s="3"/>
      <c r="I236" s="3"/>
      <c r="J236" s="3"/>
      <c r="K236" s="3"/>
      <c r="L236" s="9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spans="1:29" ht="16.5" customHeight="1">
      <c r="A237" s="3"/>
      <c r="B237" s="3"/>
      <c r="C237" s="3"/>
      <c r="D237" s="5"/>
      <c r="E237" s="3"/>
      <c r="F237" s="9"/>
      <c r="G237" s="3"/>
      <c r="H237" s="3"/>
      <c r="I237" s="3"/>
      <c r="J237" s="3"/>
      <c r="K237" s="3"/>
      <c r="L237" s="9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spans="1:29" ht="16.5" customHeight="1">
      <c r="A238" s="3"/>
      <c r="B238" s="3"/>
      <c r="C238" s="3"/>
      <c r="D238" s="5"/>
      <c r="E238" s="3"/>
      <c r="F238" s="9"/>
      <c r="G238" s="3"/>
      <c r="H238" s="3"/>
      <c r="I238" s="3"/>
      <c r="J238" s="3"/>
      <c r="K238" s="3"/>
      <c r="L238" s="9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spans="1:29" ht="16.5" customHeight="1">
      <c r="A239" s="3"/>
      <c r="B239" s="3"/>
      <c r="C239" s="3"/>
      <c r="D239" s="5"/>
      <c r="E239" s="3"/>
      <c r="F239" s="9"/>
      <c r="G239" s="3"/>
      <c r="H239" s="3"/>
      <c r="I239" s="3"/>
      <c r="J239" s="3"/>
      <c r="K239" s="3"/>
      <c r="L239" s="9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spans="1:29" ht="16.5" customHeight="1">
      <c r="A240" s="3"/>
      <c r="B240" s="3"/>
      <c r="C240" s="3"/>
      <c r="D240" s="5"/>
      <c r="E240" s="3"/>
      <c r="F240" s="9"/>
      <c r="G240" s="3"/>
      <c r="H240" s="3"/>
      <c r="I240" s="3"/>
      <c r="J240" s="3"/>
      <c r="K240" s="3"/>
      <c r="L240" s="9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spans="1:29" ht="16.5" customHeight="1">
      <c r="A241" s="3"/>
      <c r="B241" s="3"/>
      <c r="C241" s="3"/>
      <c r="D241" s="5"/>
      <c r="E241" s="3"/>
      <c r="F241" s="9"/>
      <c r="G241" s="3"/>
      <c r="H241" s="3"/>
      <c r="I241" s="3"/>
      <c r="J241" s="3"/>
      <c r="K241" s="3"/>
      <c r="L241" s="9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spans="1:29" ht="16.5" customHeight="1">
      <c r="A242" s="3"/>
      <c r="B242" s="3"/>
      <c r="C242" s="3"/>
      <c r="D242" s="5"/>
      <c r="E242" s="3"/>
      <c r="F242" s="9"/>
      <c r="G242" s="3"/>
      <c r="H242" s="3"/>
      <c r="I242" s="3"/>
      <c r="J242" s="3"/>
      <c r="K242" s="3"/>
      <c r="L242" s="9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spans="1:29" ht="16.5" customHeight="1">
      <c r="A243" s="3"/>
      <c r="B243" s="3"/>
      <c r="C243" s="3"/>
      <c r="D243" s="5"/>
      <c r="E243" s="3"/>
      <c r="F243" s="9"/>
      <c r="G243" s="3"/>
      <c r="H243" s="3"/>
      <c r="I243" s="3"/>
      <c r="J243" s="3"/>
      <c r="K243" s="3"/>
      <c r="L243" s="9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spans="1:29" ht="16.5" customHeight="1">
      <c r="A244" s="3"/>
      <c r="B244" s="3"/>
      <c r="C244" s="3"/>
      <c r="D244" s="5"/>
      <c r="E244" s="3"/>
      <c r="F244" s="9"/>
      <c r="G244" s="3"/>
      <c r="H244" s="3"/>
      <c r="I244" s="3"/>
      <c r="J244" s="3"/>
      <c r="K244" s="3"/>
      <c r="L244" s="9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spans="1:29" ht="16.5" customHeight="1">
      <c r="A245" s="3"/>
      <c r="B245" s="3"/>
      <c r="C245" s="3"/>
      <c r="D245" s="5"/>
      <c r="E245" s="3"/>
      <c r="F245" s="9"/>
      <c r="G245" s="3"/>
      <c r="H245" s="3"/>
      <c r="I245" s="3"/>
      <c r="J245" s="3"/>
      <c r="K245" s="3"/>
      <c r="L245" s="9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spans="1:29" ht="16.5" customHeight="1">
      <c r="A246" s="3"/>
      <c r="B246" s="3"/>
      <c r="C246" s="3"/>
      <c r="D246" s="5"/>
      <c r="E246" s="3"/>
      <c r="F246" s="9"/>
      <c r="G246" s="3"/>
      <c r="H246" s="3"/>
      <c r="I246" s="3"/>
      <c r="J246" s="3"/>
      <c r="K246" s="3"/>
      <c r="L246" s="9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spans="1:29" ht="16.5" customHeight="1">
      <c r="A247" s="3"/>
      <c r="B247" s="3"/>
      <c r="C247" s="3"/>
      <c r="D247" s="5"/>
      <c r="E247" s="3"/>
      <c r="F247" s="9"/>
      <c r="G247" s="3"/>
      <c r="H247" s="3"/>
      <c r="I247" s="3"/>
      <c r="J247" s="3"/>
      <c r="K247" s="3"/>
      <c r="L247" s="9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spans="1:29" ht="16.5" customHeight="1">
      <c r="A248" s="3"/>
      <c r="B248" s="3"/>
      <c r="C248" s="3"/>
      <c r="D248" s="5"/>
      <c r="E248" s="3"/>
      <c r="F248" s="9"/>
      <c r="G248" s="3"/>
      <c r="H248" s="3"/>
      <c r="I248" s="3"/>
      <c r="J248" s="3"/>
      <c r="K248" s="3"/>
      <c r="L248" s="9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spans="1:2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46">
    <mergeCell ref="E46:H46"/>
    <mergeCell ref="E47:H47"/>
    <mergeCell ref="E48:H48"/>
    <mergeCell ref="E41:J41"/>
    <mergeCell ref="K41:P41"/>
    <mergeCell ref="E42:H42"/>
    <mergeCell ref="K42:N42"/>
    <mergeCell ref="E43:H43"/>
    <mergeCell ref="Q46:T46"/>
    <mergeCell ref="Q47:T47"/>
    <mergeCell ref="Q48:T48"/>
    <mergeCell ref="K43:N43"/>
    <mergeCell ref="K44:N44"/>
    <mergeCell ref="K45:N45"/>
    <mergeCell ref="K46:N46"/>
    <mergeCell ref="K47:N47"/>
    <mergeCell ref="K48:N48"/>
    <mergeCell ref="Q44:T44"/>
    <mergeCell ref="H4:H6"/>
    <mergeCell ref="I4:I5"/>
    <mergeCell ref="Q42:T42"/>
    <mergeCell ref="Q43:T43"/>
    <mergeCell ref="Q45:T45"/>
    <mergeCell ref="E44:H44"/>
    <mergeCell ref="E45:H45"/>
    <mergeCell ref="Q41:V41"/>
    <mergeCell ref="A1:B1"/>
    <mergeCell ref="A4:A6"/>
    <mergeCell ref="B4:B6"/>
    <mergeCell ref="C4:D5"/>
    <mergeCell ref="E4:G5"/>
    <mergeCell ref="Z4:Z5"/>
    <mergeCell ref="AA4:AA5"/>
    <mergeCell ref="AB4:AC4"/>
    <mergeCell ref="J4:J5"/>
    <mergeCell ref="K4:M5"/>
    <mergeCell ref="N4:N6"/>
    <mergeCell ref="O4:O5"/>
    <mergeCell ref="P4:P5"/>
    <mergeCell ref="Q4:S5"/>
    <mergeCell ref="T4:T6"/>
    <mergeCell ref="U4:U5"/>
    <mergeCell ref="V4:V5"/>
    <mergeCell ref="W4:W5"/>
    <mergeCell ref="X4:X5"/>
    <mergeCell ref="Y4:Y5"/>
  </mergeCells>
  <printOptions horizontalCentered="1"/>
  <pageMargins left="0" right="0" top="0.5" bottom="0.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/>
  <cols>
    <col min="1" max="1" width="4" customWidth="1"/>
    <col min="2" max="2" width="24.5703125" customWidth="1"/>
    <col min="3" max="3" width="12.28515625" customWidth="1"/>
    <col min="4" max="4" width="11.7109375" customWidth="1"/>
    <col min="5" max="5" width="5.140625" customWidth="1"/>
    <col min="6" max="7" width="4.28515625" customWidth="1"/>
    <col min="8" max="8" width="5.28515625" customWidth="1"/>
    <col min="9" max="16" width="4.28515625" customWidth="1"/>
    <col min="17" max="17" width="4.85546875" customWidth="1"/>
    <col min="18" max="19" width="4.28515625" customWidth="1"/>
    <col min="20" max="20" width="10.140625" customWidth="1"/>
    <col min="21" max="23" width="4.28515625" customWidth="1"/>
  </cols>
  <sheetData>
    <row r="1" spans="1:26" ht="17.25" customHeight="1">
      <c r="A1" s="455" t="s">
        <v>162</v>
      </c>
      <c r="B1" s="446"/>
      <c r="C1" s="118"/>
      <c r="D1" s="3"/>
      <c r="E1" s="3"/>
      <c r="F1" s="3"/>
      <c r="G1" s="9"/>
      <c r="H1" s="3"/>
      <c r="I1" s="3"/>
      <c r="J1" s="3"/>
      <c r="K1" s="3"/>
      <c r="L1" s="3"/>
      <c r="M1" s="9"/>
      <c r="N1" s="3"/>
      <c r="O1" s="3"/>
      <c r="P1" s="3"/>
      <c r="Q1" s="3"/>
      <c r="R1" s="3"/>
      <c r="S1" s="3"/>
      <c r="T1" s="3"/>
      <c r="U1" s="3"/>
      <c r="V1" s="3"/>
      <c r="W1" s="4"/>
      <c r="X1" s="4"/>
      <c r="Y1" s="4"/>
      <c r="Z1" s="4"/>
    </row>
    <row r="2" spans="1:26" ht="17.25" customHeight="1">
      <c r="A2" s="3" t="s">
        <v>293</v>
      </c>
      <c r="B2" s="3"/>
      <c r="C2" s="119"/>
      <c r="D2" s="7"/>
      <c r="E2" s="7"/>
      <c r="F2" s="7"/>
      <c r="G2" s="8"/>
      <c r="H2" s="7"/>
      <c r="I2" s="7"/>
      <c r="J2" s="2"/>
      <c r="K2" s="3"/>
      <c r="L2" s="3"/>
      <c r="M2" s="9"/>
      <c r="N2" s="3"/>
      <c r="O2" s="3"/>
      <c r="P2" s="3"/>
      <c r="Q2" s="3"/>
      <c r="R2" s="3"/>
      <c r="S2" s="3"/>
      <c r="T2" s="3"/>
      <c r="U2" s="3"/>
      <c r="V2" s="3"/>
      <c r="W2" s="4"/>
      <c r="X2" s="4"/>
      <c r="Y2" s="4"/>
      <c r="Z2" s="4"/>
    </row>
    <row r="3" spans="1:26" ht="17.25" customHeight="1">
      <c r="A3" s="456"/>
      <c r="B3" s="453"/>
      <c r="C3" s="453"/>
      <c r="D3" s="453"/>
      <c r="E3" s="3"/>
      <c r="F3" s="3"/>
      <c r="G3" s="9"/>
      <c r="H3" s="3"/>
      <c r="I3" s="3"/>
      <c r="J3" s="3"/>
      <c r="K3" s="3"/>
      <c r="L3" s="3"/>
      <c r="M3" s="9"/>
      <c r="N3" s="3"/>
      <c r="O3" s="3"/>
      <c r="P3" s="3"/>
      <c r="Q3" s="3"/>
      <c r="R3" s="3"/>
      <c r="S3" s="3"/>
      <c r="T3" s="3"/>
      <c r="U3" s="3"/>
      <c r="V3" s="3"/>
      <c r="W3" s="4"/>
      <c r="X3" s="4"/>
      <c r="Y3" s="4"/>
      <c r="Z3" s="4"/>
    </row>
    <row r="4" spans="1:26" ht="28.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3"/>
      <c r="X4" s="4"/>
      <c r="Y4" s="4"/>
      <c r="Z4" s="4"/>
    </row>
    <row r="5" spans="1:26" ht="24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3"/>
      <c r="X5" s="4"/>
      <c r="Y5" s="4"/>
      <c r="Z5" s="4"/>
    </row>
    <row r="6" spans="1:26" ht="20.2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3"/>
      <c r="X6" s="4"/>
      <c r="Y6" s="4"/>
      <c r="Z6" s="4"/>
    </row>
    <row r="7" spans="1:26" ht="16.5" customHeight="1">
      <c r="A7" s="17">
        <v>1</v>
      </c>
      <c r="B7" s="26" t="s">
        <v>294</v>
      </c>
      <c r="C7" s="120" t="s">
        <v>295</v>
      </c>
      <c r="D7" s="165"/>
      <c r="E7" s="21">
        <v>10</v>
      </c>
      <c r="F7" s="14" t="s">
        <v>23</v>
      </c>
      <c r="G7" s="14">
        <v>86</v>
      </c>
      <c r="H7" s="20">
        <f t="shared" ref="H7:H19" si="0">E7/(G7*G7)*10000</f>
        <v>13.520822065981612</v>
      </c>
      <c r="I7" s="153"/>
      <c r="J7" s="166"/>
      <c r="K7" s="55">
        <v>10.5</v>
      </c>
      <c r="L7" s="23" t="s">
        <v>23</v>
      </c>
      <c r="M7" s="23">
        <v>88</v>
      </c>
      <c r="N7" s="20">
        <f t="shared" ref="N7:N11" si="1">K7/(M7*M7)*10000</f>
        <v>13.558884297520661</v>
      </c>
      <c r="O7" s="21"/>
      <c r="P7" s="21"/>
      <c r="Q7" s="55">
        <v>11</v>
      </c>
      <c r="R7" s="23" t="s">
        <v>23</v>
      </c>
      <c r="S7" s="23">
        <v>90</v>
      </c>
      <c r="T7" s="20">
        <f t="shared" ref="T7:T11" si="2">Q7/(S7*S7)*10000</f>
        <v>13.580246913580247</v>
      </c>
      <c r="U7" s="21"/>
      <c r="V7" s="17"/>
      <c r="W7" s="3"/>
      <c r="X7" s="4"/>
      <c r="Y7" s="4"/>
      <c r="Z7" s="4"/>
    </row>
    <row r="8" spans="1:26" ht="16.5" customHeight="1">
      <c r="A8" s="17">
        <v>2</v>
      </c>
      <c r="B8" s="45" t="s">
        <v>296</v>
      </c>
      <c r="C8" s="47"/>
      <c r="D8" s="47" t="s">
        <v>297</v>
      </c>
      <c r="E8" s="21">
        <v>12.3</v>
      </c>
      <c r="F8" s="14" t="s">
        <v>23</v>
      </c>
      <c r="G8" s="14">
        <v>82</v>
      </c>
      <c r="H8" s="20">
        <f t="shared" si="0"/>
        <v>18.292682926829269</v>
      </c>
      <c r="I8" s="153"/>
      <c r="J8" s="17"/>
      <c r="K8" s="55">
        <v>13</v>
      </c>
      <c r="L8" s="23" t="s">
        <v>23</v>
      </c>
      <c r="M8" s="23">
        <v>84</v>
      </c>
      <c r="N8" s="20">
        <f t="shared" si="1"/>
        <v>18.424036281179138</v>
      </c>
      <c r="O8" s="21"/>
      <c r="P8" s="21"/>
      <c r="Q8" s="55">
        <v>13.5</v>
      </c>
      <c r="R8" s="23" t="s">
        <v>23</v>
      </c>
      <c r="S8" s="23">
        <v>87</v>
      </c>
      <c r="T8" s="20">
        <f t="shared" si="2"/>
        <v>17.8359096313912</v>
      </c>
      <c r="U8" s="21"/>
      <c r="V8" s="167"/>
      <c r="W8" s="3"/>
      <c r="X8" s="4"/>
      <c r="Y8" s="4"/>
      <c r="Z8" s="4"/>
    </row>
    <row r="9" spans="1:26" ht="16.5" customHeight="1">
      <c r="A9" s="17">
        <v>3</v>
      </c>
      <c r="B9" s="168" t="s">
        <v>298</v>
      </c>
      <c r="C9" s="47" t="s">
        <v>299</v>
      </c>
      <c r="D9" s="168"/>
      <c r="E9" s="21">
        <v>11.7</v>
      </c>
      <c r="F9" s="14" t="s">
        <v>23</v>
      </c>
      <c r="G9" s="14">
        <v>88</v>
      </c>
      <c r="H9" s="20">
        <f t="shared" si="0"/>
        <v>15.108471074380164</v>
      </c>
      <c r="I9" s="153"/>
      <c r="J9" s="17"/>
      <c r="K9" s="55">
        <v>12.5</v>
      </c>
      <c r="L9" s="23" t="s">
        <v>23</v>
      </c>
      <c r="M9" s="23">
        <v>90</v>
      </c>
      <c r="N9" s="20">
        <f t="shared" si="1"/>
        <v>15.432098765432098</v>
      </c>
      <c r="O9" s="21"/>
      <c r="P9" s="21"/>
      <c r="Q9" s="55">
        <v>13</v>
      </c>
      <c r="R9" s="23" t="s">
        <v>23</v>
      </c>
      <c r="S9" s="23">
        <v>94</v>
      </c>
      <c r="T9" s="20">
        <f t="shared" si="2"/>
        <v>14.712539610683567</v>
      </c>
      <c r="U9" s="21"/>
      <c r="V9" s="17"/>
      <c r="W9" s="3"/>
      <c r="X9" s="4"/>
      <c r="Y9" s="4"/>
      <c r="Z9" s="4"/>
    </row>
    <row r="10" spans="1:26" ht="16.5" customHeight="1">
      <c r="A10" s="17">
        <v>4</v>
      </c>
      <c r="B10" s="168" t="s">
        <v>300</v>
      </c>
      <c r="C10" s="125" t="s">
        <v>301</v>
      </c>
      <c r="D10" s="165"/>
      <c r="E10" s="21">
        <v>13.9</v>
      </c>
      <c r="F10" s="14" t="s">
        <v>23</v>
      </c>
      <c r="G10" s="14">
        <v>92</v>
      </c>
      <c r="H10" s="20">
        <f t="shared" si="0"/>
        <v>16.422495274102079</v>
      </c>
      <c r="I10" s="153"/>
      <c r="J10" s="17"/>
      <c r="K10" s="55">
        <v>15</v>
      </c>
      <c r="L10" s="23" t="s">
        <v>23</v>
      </c>
      <c r="M10" s="23">
        <v>94</v>
      </c>
      <c r="N10" s="20">
        <f t="shared" si="1"/>
        <v>16.976007243096422</v>
      </c>
      <c r="O10" s="21"/>
      <c r="P10" s="21"/>
      <c r="Q10" s="55">
        <v>15.5</v>
      </c>
      <c r="R10" s="23" t="s">
        <v>23</v>
      </c>
      <c r="S10" s="23">
        <v>96</v>
      </c>
      <c r="T10" s="20">
        <f t="shared" si="2"/>
        <v>16.818576388888889</v>
      </c>
      <c r="U10" s="21"/>
      <c r="V10" s="17"/>
      <c r="W10" s="3"/>
      <c r="X10" s="4"/>
      <c r="Y10" s="4"/>
      <c r="Z10" s="4"/>
    </row>
    <row r="11" spans="1:26" ht="16.5" customHeight="1">
      <c r="A11" s="17">
        <v>5</v>
      </c>
      <c r="B11" s="45" t="s">
        <v>302</v>
      </c>
      <c r="C11" s="47" t="s">
        <v>303</v>
      </c>
      <c r="D11" s="165"/>
      <c r="E11" s="21">
        <v>13</v>
      </c>
      <c r="F11" s="14" t="s">
        <v>23</v>
      </c>
      <c r="G11" s="14">
        <v>93</v>
      </c>
      <c r="H11" s="20">
        <f t="shared" si="0"/>
        <v>15.030639380275176</v>
      </c>
      <c r="I11" s="153"/>
      <c r="J11" s="17"/>
      <c r="K11" s="55">
        <v>14</v>
      </c>
      <c r="L11" s="23" t="s">
        <v>23</v>
      </c>
      <c r="M11" s="23">
        <v>97</v>
      </c>
      <c r="N11" s="20">
        <f t="shared" si="1"/>
        <v>14.879370815176957</v>
      </c>
      <c r="O11" s="21"/>
      <c r="P11" s="21"/>
      <c r="Q11" s="55">
        <v>14.7</v>
      </c>
      <c r="R11" s="23" t="s">
        <v>23</v>
      </c>
      <c r="S11" s="23">
        <v>100</v>
      </c>
      <c r="T11" s="20">
        <f t="shared" si="2"/>
        <v>14.7</v>
      </c>
      <c r="U11" s="21"/>
      <c r="V11" s="17"/>
      <c r="W11" s="3"/>
      <c r="X11" s="4"/>
      <c r="Y11" s="4"/>
      <c r="Z11" s="4"/>
    </row>
    <row r="12" spans="1:26" ht="16.5" customHeight="1">
      <c r="A12" s="83">
        <v>6</v>
      </c>
      <c r="B12" s="169" t="s">
        <v>304</v>
      </c>
      <c r="C12" s="170" t="s">
        <v>305</v>
      </c>
      <c r="D12" s="169"/>
      <c r="E12" s="89">
        <v>14.6</v>
      </c>
      <c r="F12" s="86" t="s">
        <v>23</v>
      </c>
      <c r="G12" s="86">
        <v>93</v>
      </c>
      <c r="H12" s="88">
        <f t="shared" si="0"/>
        <v>16.880564227078274</v>
      </c>
      <c r="I12" s="157"/>
      <c r="J12" s="83"/>
      <c r="K12" s="171" t="s">
        <v>38</v>
      </c>
      <c r="L12" s="86"/>
      <c r="M12" s="92"/>
      <c r="N12" s="88"/>
      <c r="O12" s="89"/>
      <c r="P12" s="89"/>
      <c r="Q12" s="83"/>
      <c r="R12" s="86"/>
      <c r="S12" s="86"/>
      <c r="T12" s="88"/>
      <c r="U12" s="89"/>
      <c r="V12" s="83"/>
      <c r="W12" s="96"/>
      <c r="X12" s="172"/>
      <c r="Y12" s="172"/>
      <c r="Z12" s="172"/>
    </row>
    <row r="13" spans="1:26" ht="16.5" customHeight="1">
      <c r="A13" s="17">
        <v>7</v>
      </c>
      <c r="B13" s="26" t="s">
        <v>306</v>
      </c>
      <c r="C13" s="120"/>
      <c r="D13" s="120" t="s">
        <v>190</v>
      </c>
      <c r="E13" s="21">
        <v>10.5</v>
      </c>
      <c r="F13" s="14" t="s">
        <v>23</v>
      </c>
      <c r="G13" s="14">
        <v>84</v>
      </c>
      <c r="H13" s="20">
        <f t="shared" si="0"/>
        <v>14.88095238095238</v>
      </c>
      <c r="I13" s="153"/>
      <c r="J13" s="17"/>
      <c r="K13" s="55">
        <v>11.6</v>
      </c>
      <c r="L13" s="23" t="s">
        <v>23</v>
      </c>
      <c r="M13" s="23">
        <v>87</v>
      </c>
      <c r="N13" s="20">
        <f t="shared" ref="N13:N20" si="3">K13/(M13*M13)*10000</f>
        <v>15.325670498084291</v>
      </c>
      <c r="O13" s="21"/>
      <c r="P13" s="21"/>
      <c r="Q13" s="55">
        <v>12.5</v>
      </c>
      <c r="R13" s="23" t="s">
        <v>23</v>
      </c>
      <c r="S13" s="23">
        <v>87</v>
      </c>
      <c r="T13" s="20">
        <f t="shared" ref="T13:T23" si="4">Q13/(S13*S13)*10000</f>
        <v>16.514731140177037</v>
      </c>
      <c r="U13" s="21"/>
      <c r="V13" s="17"/>
      <c r="W13" s="3"/>
      <c r="X13" s="4"/>
      <c r="Y13" s="4"/>
      <c r="Z13" s="4"/>
    </row>
    <row r="14" spans="1:26" ht="16.5" customHeight="1">
      <c r="A14" s="17">
        <v>8</v>
      </c>
      <c r="B14" s="45" t="s">
        <v>307</v>
      </c>
      <c r="C14" s="47" t="s">
        <v>308</v>
      </c>
      <c r="D14" s="27"/>
      <c r="E14" s="21">
        <v>13</v>
      </c>
      <c r="F14" s="14" t="s">
        <v>23</v>
      </c>
      <c r="G14" s="14">
        <v>89</v>
      </c>
      <c r="H14" s="20">
        <f t="shared" si="0"/>
        <v>16.412069183183942</v>
      </c>
      <c r="I14" s="153"/>
      <c r="J14" s="17"/>
      <c r="K14" s="55">
        <v>14</v>
      </c>
      <c r="L14" s="23" t="s">
        <v>23</v>
      </c>
      <c r="M14" s="23">
        <v>91</v>
      </c>
      <c r="N14" s="20">
        <f t="shared" si="3"/>
        <v>16.906170752324599</v>
      </c>
      <c r="O14" s="21"/>
      <c r="P14" s="21"/>
      <c r="Q14" s="55">
        <v>14.5</v>
      </c>
      <c r="R14" s="23" t="s">
        <v>23</v>
      </c>
      <c r="S14" s="23">
        <v>94</v>
      </c>
      <c r="T14" s="20">
        <f t="shared" si="4"/>
        <v>16.410140334993212</v>
      </c>
      <c r="U14" s="21"/>
      <c r="V14" s="17"/>
      <c r="W14" s="3"/>
      <c r="X14" s="4"/>
      <c r="Y14" s="4"/>
      <c r="Z14" s="4"/>
    </row>
    <row r="15" spans="1:26" ht="16.5" customHeight="1">
      <c r="A15" s="17">
        <v>9</v>
      </c>
      <c r="B15" s="168" t="s">
        <v>309</v>
      </c>
      <c r="C15" s="173" t="s">
        <v>310</v>
      </c>
      <c r="D15" s="47"/>
      <c r="E15" s="21">
        <v>11.8</v>
      </c>
      <c r="F15" s="14" t="s">
        <v>23</v>
      </c>
      <c r="G15" s="14">
        <v>88</v>
      </c>
      <c r="H15" s="20">
        <f t="shared" si="0"/>
        <v>15.237603305785125</v>
      </c>
      <c r="I15" s="153"/>
      <c r="J15" s="17"/>
      <c r="K15" s="55">
        <v>12.5</v>
      </c>
      <c r="L15" s="23" t="s">
        <v>23</v>
      </c>
      <c r="M15" s="23">
        <v>91</v>
      </c>
      <c r="N15" s="20">
        <f t="shared" si="3"/>
        <v>15.094795314575535</v>
      </c>
      <c r="O15" s="21"/>
      <c r="P15" s="21"/>
      <c r="Q15" s="55">
        <v>13.5</v>
      </c>
      <c r="R15" s="23" t="s">
        <v>23</v>
      </c>
      <c r="S15" s="23">
        <v>93</v>
      </c>
      <c r="T15" s="20">
        <f t="shared" si="4"/>
        <v>15.608740894901144</v>
      </c>
      <c r="U15" s="21"/>
      <c r="V15" s="17"/>
      <c r="W15" s="3"/>
      <c r="X15" s="4"/>
      <c r="Y15" s="4"/>
      <c r="Z15" s="4"/>
    </row>
    <row r="16" spans="1:26" ht="16.5" customHeight="1">
      <c r="A16" s="17">
        <v>10</v>
      </c>
      <c r="B16" s="168" t="s">
        <v>311</v>
      </c>
      <c r="C16" s="27"/>
      <c r="D16" s="27">
        <v>44335</v>
      </c>
      <c r="E16" s="21">
        <v>11.3</v>
      </c>
      <c r="F16" s="14" t="s">
        <v>23</v>
      </c>
      <c r="G16" s="14">
        <v>87</v>
      </c>
      <c r="H16" s="20">
        <f t="shared" si="0"/>
        <v>14.929316950720043</v>
      </c>
      <c r="I16" s="153"/>
      <c r="J16" s="17"/>
      <c r="K16" s="55">
        <v>13</v>
      </c>
      <c r="L16" s="23" t="s">
        <v>23</v>
      </c>
      <c r="M16" s="23">
        <v>89</v>
      </c>
      <c r="N16" s="20">
        <f t="shared" si="3"/>
        <v>16.412069183183942</v>
      </c>
      <c r="O16" s="21"/>
      <c r="P16" s="21"/>
      <c r="Q16" s="55">
        <v>14</v>
      </c>
      <c r="R16" s="23" t="s">
        <v>23</v>
      </c>
      <c r="S16" s="23">
        <v>92</v>
      </c>
      <c r="T16" s="20">
        <f t="shared" si="4"/>
        <v>16.540642722117202</v>
      </c>
      <c r="U16" s="21"/>
      <c r="V16" s="17"/>
      <c r="W16" s="3"/>
      <c r="X16" s="4"/>
      <c r="Y16" s="4"/>
      <c r="Z16" s="4"/>
    </row>
    <row r="17" spans="1:26" ht="16.5" customHeight="1">
      <c r="A17" s="17">
        <v>11</v>
      </c>
      <c r="B17" s="174" t="s">
        <v>312</v>
      </c>
      <c r="C17" s="47" t="s">
        <v>308</v>
      </c>
      <c r="D17" s="27"/>
      <c r="E17" s="21">
        <v>13</v>
      </c>
      <c r="F17" s="14" t="s">
        <v>23</v>
      </c>
      <c r="G17" s="14">
        <v>89</v>
      </c>
      <c r="H17" s="20">
        <f t="shared" si="0"/>
        <v>16.412069183183942</v>
      </c>
      <c r="I17" s="153"/>
      <c r="J17" s="17"/>
      <c r="K17" s="55">
        <v>14</v>
      </c>
      <c r="L17" s="23" t="s">
        <v>23</v>
      </c>
      <c r="M17" s="23">
        <v>91</v>
      </c>
      <c r="N17" s="20">
        <f t="shared" si="3"/>
        <v>16.906170752324599</v>
      </c>
      <c r="O17" s="21"/>
      <c r="P17" s="21"/>
      <c r="Q17" s="55">
        <v>14.5</v>
      </c>
      <c r="R17" s="23" t="s">
        <v>23</v>
      </c>
      <c r="S17" s="23">
        <v>94</v>
      </c>
      <c r="T17" s="20">
        <f t="shared" si="4"/>
        <v>16.410140334993212</v>
      </c>
      <c r="U17" s="21"/>
      <c r="V17" s="17"/>
      <c r="W17" s="3"/>
      <c r="X17" s="4"/>
      <c r="Y17" s="4"/>
      <c r="Z17" s="4"/>
    </row>
    <row r="18" spans="1:26" ht="16.5" customHeight="1">
      <c r="A18" s="17">
        <v>12</v>
      </c>
      <c r="B18" s="26" t="s">
        <v>313</v>
      </c>
      <c r="C18" s="120"/>
      <c r="D18" s="120" t="s">
        <v>314</v>
      </c>
      <c r="E18" s="21">
        <v>12</v>
      </c>
      <c r="F18" s="14" t="s">
        <v>23</v>
      </c>
      <c r="G18" s="14">
        <v>86</v>
      </c>
      <c r="H18" s="20">
        <f t="shared" si="0"/>
        <v>16.224986479177936</v>
      </c>
      <c r="I18" s="153"/>
      <c r="J18" s="17"/>
      <c r="K18" s="55">
        <v>13</v>
      </c>
      <c r="L18" s="23" t="s">
        <v>23</v>
      </c>
      <c r="M18" s="23">
        <v>89</v>
      </c>
      <c r="N18" s="20">
        <f t="shared" si="3"/>
        <v>16.412069183183942</v>
      </c>
      <c r="O18" s="21"/>
      <c r="P18" s="21"/>
      <c r="Q18" s="55">
        <v>13.5</v>
      </c>
      <c r="R18" s="23" t="s">
        <v>23</v>
      </c>
      <c r="S18" s="23">
        <v>91</v>
      </c>
      <c r="T18" s="20">
        <f t="shared" si="4"/>
        <v>16.30237893974158</v>
      </c>
      <c r="U18" s="21"/>
      <c r="V18" s="17"/>
      <c r="W18" s="3"/>
      <c r="X18" s="4"/>
      <c r="Y18" s="4"/>
      <c r="Z18" s="4"/>
    </row>
    <row r="19" spans="1:26" ht="16.5" customHeight="1">
      <c r="A19" s="17">
        <v>13</v>
      </c>
      <c r="B19" s="52" t="s">
        <v>315</v>
      </c>
      <c r="C19" s="57"/>
      <c r="D19" s="175" t="s">
        <v>316</v>
      </c>
      <c r="E19" s="21">
        <v>11.3</v>
      </c>
      <c r="F19" s="14" t="s">
        <v>23</v>
      </c>
      <c r="G19" s="14">
        <v>84</v>
      </c>
      <c r="H19" s="20">
        <f t="shared" si="0"/>
        <v>16.014739229024944</v>
      </c>
      <c r="I19" s="153"/>
      <c r="J19" s="17"/>
      <c r="K19" s="55">
        <v>12.5</v>
      </c>
      <c r="L19" s="23" t="s">
        <v>23</v>
      </c>
      <c r="M19" s="23">
        <v>85</v>
      </c>
      <c r="N19" s="20">
        <f t="shared" si="3"/>
        <v>17.301038062283737</v>
      </c>
      <c r="O19" s="21"/>
      <c r="P19" s="21"/>
      <c r="Q19" s="55">
        <v>13</v>
      </c>
      <c r="R19" s="23" t="s">
        <v>23</v>
      </c>
      <c r="S19" s="23">
        <v>88</v>
      </c>
      <c r="T19" s="20">
        <f t="shared" si="4"/>
        <v>16.787190082644628</v>
      </c>
      <c r="U19" s="21"/>
      <c r="V19" s="17"/>
      <c r="W19" s="3"/>
      <c r="X19" s="4"/>
      <c r="Y19" s="4"/>
      <c r="Z19" s="4"/>
    </row>
    <row r="20" spans="1:26" ht="16.5" customHeight="1">
      <c r="A20" s="17">
        <v>14</v>
      </c>
      <c r="B20" s="52" t="s">
        <v>317</v>
      </c>
      <c r="C20" s="57" t="s">
        <v>318</v>
      </c>
      <c r="D20" s="53"/>
      <c r="E20" s="21"/>
      <c r="F20" s="14"/>
      <c r="G20" s="23">
        <v>83</v>
      </c>
      <c r="H20" s="20">
        <f>I20/(G20*G20)*10000</f>
        <v>15.720714182029324</v>
      </c>
      <c r="I20" s="176">
        <v>10.83</v>
      </c>
      <c r="J20" s="17"/>
      <c r="K20" s="55">
        <v>10.5</v>
      </c>
      <c r="L20" s="23" t="s">
        <v>23</v>
      </c>
      <c r="M20" s="23">
        <v>85</v>
      </c>
      <c r="N20" s="20">
        <f t="shared" si="3"/>
        <v>14.53287197231834</v>
      </c>
      <c r="O20" s="21"/>
      <c r="P20" s="21"/>
      <c r="Q20" s="55">
        <v>11.2</v>
      </c>
      <c r="R20" s="23" t="s">
        <v>23</v>
      </c>
      <c r="S20" s="23">
        <v>87</v>
      </c>
      <c r="T20" s="20">
        <f t="shared" si="4"/>
        <v>14.797199101598624</v>
      </c>
      <c r="U20" s="21"/>
      <c r="V20" s="17"/>
      <c r="W20" s="3"/>
      <c r="X20" s="4"/>
      <c r="Y20" s="4"/>
      <c r="Z20" s="4"/>
    </row>
    <row r="21" spans="1:26" ht="16.5" customHeight="1">
      <c r="A21" s="17">
        <v>15</v>
      </c>
      <c r="B21" s="177" t="s">
        <v>319</v>
      </c>
      <c r="C21" s="178">
        <v>44329</v>
      </c>
      <c r="D21" s="134"/>
      <c r="E21" s="21"/>
      <c r="F21" s="14"/>
      <c r="G21" s="14"/>
      <c r="H21" s="20"/>
      <c r="I21" s="153"/>
      <c r="J21" s="17"/>
      <c r="K21" s="55"/>
      <c r="L21" s="14"/>
      <c r="M21" s="23"/>
      <c r="N21" s="20"/>
      <c r="O21" s="21"/>
      <c r="P21" s="21"/>
      <c r="Q21" s="55">
        <v>17</v>
      </c>
      <c r="R21" s="23" t="s">
        <v>23</v>
      </c>
      <c r="S21" s="23">
        <v>100</v>
      </c>
      <c r="T21" s="20">
        <f t="shared" si="4"/>
        <v>17</v>
      </c>
      <c r="U21" s="21"/>
      <c r="V21" s="17"/>
      <c r="W21" s="3"/>
      <c r="X21" s="4"/>
      <c r="Y21" s="4"/>
      <c r="Z21" s="4"/>
    </row>
    <row r="22" spans="1:26" ht="16.5" customHeight="1">
      <c r="A22" s="17">
        <v>16</v>
      </c>
      <c r="B22" s="177" t="s">
        <v>320</v>
      </c>
      <c r="C22" s="179">
        <v>44462</v>
      </c>
      <c r="D22" s="53"/>
      <c r="E22" s="21"/>
      <c r="F22" s="14"/>
      <c r="G22" s="14"/>
      <c r="H22" s="20"/>
      <c r="I22" s="153"/>
      <c r="J22" s="17"/>
      <c r="K22" s="17"/>
      <c r="L22" s="14"/>
      <c r="M22" s="14"/>
      <c r="N22" s="20"/>
      <c r="O22" s="21"/>
      <c r="P22" s="21"/>
      <c r="Q22" s="55">
        <v>17</v>
      </c>
      <c r="R22" s="23" t="s">
        <v>23</v>
      </c>
      <c r="S22" s="23">
        <v>92</v>
      </c>
      <c r="T22" s="20">
        <f t="shared" si="4"/>
        <v>20.08506616257089</v>
      </c>
      <c r="U22" s="21"/>
      <c r="V22" s="17"/>
      <c r="W22" s="3"/>
      <c r="X22" s="4"/>
      <c r="Y22" s="4"/>
      <c r="Z22" s="4"/>
    </row>
    <row r="23" spans="1:26" ht="16.5" customHeight="1">
      <c r="A23" s="17">
        <v>17</v>
      </c>
      <c r="B23" s="177" t="s">
        <v>321</v>
      </c>
      <c r="C23" s="180">
        <v>44494</v>
      </c>
      <c r="D23" s="53"/>
      <c r="E23" s="21"/>
      <c r="F23" s="14"/>
      <c r="G23" s="14"/>
      <c r="H23" s="20"/>
      <c r="I23" s="153"/>
      <c r="J23" s="17"/>
      <c r="K23" s="17"/>
      <c r="L23" s="14"/>
      <c r="M23" s="14"/>
      <c r="N23" s="20"/>
      <c r="O23" s="21"/>
      <c r="P23" s="21"/>
      <c r="Q23" s="23">
        <v>13.5</v>
      </c>
      <c r="R23" s="23" t="s">
        <v>23</v>
      </c>
      <c r="S23" s="23">
        <v>95</v>
      </c>
      <c r="T23" s="20">
        <f t="shared" si="4"/>
        <v>14.958448753462603</v>
      </c>
      <c r="U23" s="21"/>
      <c r="V23" s="17"/>
      <c r="W23" s="3"/>
      <c r="X23" s="4"/>
      <c r="Y23" s="4"/>
      <c r="Z23" s="4"/>
    </row>
    <row r="24" spans="1:26" ht="16.5" customHeight="1">
      <c r="A24" s="17">
        <v>18</v>
      </c>
      <c r="B24" s="52"/>
      <c r="C24" s="181"/>
      <c r="D24" s="134"/>
      <c r="E24" s="21"/>
      <c r="F24" s="21"/>
      <c r="G24" s="14"/>
      <c r="H24" s="21"/>
      <c r="I24" s="21"/>
      <c r="J24" s="17"/>
      <c r="K24" s="17"/>
      <c r="L24" s="14"/>
      <c r="M24" s="14"/>
      <c r="N24" s="21"/>
      <c r="O24" s="21"/>
      <c r="P24" s="21"/>
      <c r="Q24" s="17"/>
      <c r="R24" s="14"/>
      <c r="S24" s="14"/>
      <c r="T24" s="20"/>
      <c r="U24" s="21"/>
      <c r="V24" s="17"/>
      <c r="W24" s="3"/>
      <c r="X24" s="4"/>
      <c r="Y24" s="4"/>
      <c r="Z24" s="4"/>
    </row>
    <row r="25" spans="1:26" ht="16.5" customHeight="1">
      <c r="A25" s="17">
        <v>19</v>
      </c>
      <c r="B25" s="52"/>
      <c r="C25" s="181"/>
      <c r="D25" s="134"/>
      <c r="E25" s="21"/>
      <c r="F25" s="21"/>
      <c r="G25" s="14"/>
      <c r="H25" s="21"/>
      <c r="I25" s="21"/>
      <c r="J25" s="17"/>
      <c r="K25" s="17"/>
      <c r="L25" s="14"/>
      <c r="M25" s="14"/>
      <c r="N25" s="21"/>
      <c r="O25" s="21"/>
      <c r="P25" s="21"/>
      <c r="Q25" s="17"/>
      <c r="R25" s="14"/>
      <c r="S25" s="14"/>
      <c r="T25" s="21"/>
      <c r="U25" s="21"/>
      <c r="V25" s="17"/>
      <c r="W25" s="3"/>
      <c r="X25" s="4"/>
      <c r="Y25" s="4"/>
      <c r="Z25" s="4"/>
    </row>
    <row r="26" spans="1:26" ht="16.5" customHeight="1">
      <c r="A26" s="17">
        <v>20</v>
      </c>
      <c r="B26" s="52"/>
      <c r="C26" s="181"/>
      <c r="D26" s="134"/>
      <c r="E26" s="21"/>
      <c r="F26" s="21"/>
      <c r="G26" s="14"/>
      <c r="H26" s="21"/>
      <c r="I26" s="21"/>
      <c r="J26" s="17"/>
      <c r="K26" s="17"/>
      <c r="L26" s="14"/>
      <c r="M26" s="14"/>
      <c r="N26" s="21"/>
      <c r="O26" s="21"/>
      <c r="P26" s="21"/>
      <c r="Q26" s="17"/>
      <c r="R26" s="14"/>
      <c r="S26" s="14"/>
      <c r="T26" s="21"/>
      <c r="U26" s="21"/>
      <c r="V26" s="17"/>
      <c r="W26" s="3"/>
      <c r="X26" s="4"/>
      <c r="Y26" s="4"/>
      <c r="Z26" s="4"/>
    </row>
    <row r="27" spans="1:26" ht="16.5" customHeight="1">
      <c r="A27" s="17"/>
      <c r="B27" s="52"/>
      <c r="C27" s="181"/>
      <c r="D27" s="134"/>
      <c r="E27" s="21"/>
      <c r="F27" s="21"/>
      <c r="G27" s="14"/>
      <c r="H27" s="21"/>
      <c r="I27" s="21"/>
      <c r="J27" s="17"/>
      <c r="K27" s="17"/>
      <c r="L27" s="14"/>
      <c r="M27" s="14"/>
      <c r="N27" s="21"/>
      <c r="O27" s="21"/>
      <c r="P27" s="21"/>
      <c r="Q27" s="17"/>
      <c r="R27" s="14"/>
      <c r="S27" s="14"/>
      <c r="T27" s="21"/>
      <c r="U27" s="21"/>
      <c r="V27" s="17"/>
      <c r="W27" s="3"/>
      <c r="X27" s="4"/>
      <c r="Y27" s="4"/>
      <c r="Z27" s="4"/>
    </row>
    <row r="28" spans="1:26" ht="16.5" customHeight="1">
      <c r="A28" s="17"/>
      <c r="B28" s="52"/>
      <c r="C28" s="181"/>
      <c r="D28" s="134"/>
      <c r="E28" s="21"/>
      <c r="F28" s="21"/>
      <c r="G28" s="14"/>
      <c r="H28" s="21"/>
      <c r="I28" s="21"/>
      <c r="J28" s="17"/>
      <c r="K28" s="17"/>
      <c r="L28" s="21"/>
      <c r="M28" s="13"/>
      <c r="N28" s="21"/>
      <c r="O28" s="21"/>
      <c r="P28" s="21"/>
      <c r="Q28" s="17"/>
      <c r="R28" s="14"/>
      <c r="S28" s="14"/>
      <c r="T28" s="21"/>
      <c r="U28" s="21"/>
      <c r="V28" s="17"/>
      <c r="W28" s="3"/>
      <c r="X28" s="4"/>
      <c r="Y28" s="4"/>
      <c r="Z28" s="4"/>
    </row>
    <row r="29" spans="1:26" ht="16.5" customHeight="1">
      <c r="A29" s="17"/>
      <c r="B29" s="52"/>
      <c r="C29" s="181"/>
      <c r="D29" s="134"/>
      <c r="E29" s="21"/>
      <c r="F29" s="21"/>
      <c r="G29" s="14"/>
      <c r="H29" s="21"/>
      <c r="I29" s="21"/>
      <c r="J29" s="17"/>
      <c r="K29" s="17"/>
      <c r="L29" s="21"/>
      <c r="M29" s="13"/>
      <c r="N29" s="21"/>
      <c r="O29" s="21"/>
      <c r="P29" s="21"/>
      <c r="Q29" s="17"/>
      <c r="R29" s="14"/>
      <c r="S29" s="14"/>
      <c r="T29" s="21"/>
      <c r="U29" s="21"/>
      <c r="V29" s="17"/>
      <c r="W29" s="3"/>
      <c r="X29" s="4"/>
      <c r="Y29" s="4"/>
      <c r="Z29" s="4"/>
    </row>
    <row r="30" spans="1:26" ht="16.5" customHeight="1">
      <c r="A30" s="17"/>
      <c r="B30" s="52"/>
      <c r="C30" s="181"/>
      <c r="D30" s="134"/>
      <c r="E30" s="21"/>
      <c r="F30" s="21"/>
      <c r="G30" s="14"/>
      <c r="H30" s="21"/>
      <c r="I30" s="21"/>
      <c r="J30" s="17"/>
      <c r="K30" s="17"/>
      <c r="L30" s="21"/>
      <c r="M30" s="13"/>
      <c r="N30" s="21"/>
      <c r="O30" s="21"/>
      <c r="P30" s="21"/>
      <c r="Q30" s="17"/>
      <c r="R30" s="14"/>
      <c r="S30" s="14"/>
      <c r="T30" s="21"/>
      <c r="U30" s="21"/>
      <c r="V30" s="17"/>
      <c r="W30" s="3"/>
      <c r="X30" s="4"/>
      <c r="Y30" s="4"/>
      <c r="Z30" s="4"/>
    </row>
    <row r="31" spans="1:26" ht="16.5" customHeight="1">
      <c r="A31" s="17"/>
      <c r="B31" s="52"/>
      <c r="C31" s="181"/>
      <c r="D31" s="134"/>
      <c r="E31" s="21"/>
      <c r="F31" s="21"/>
      <c r="G31" s="14"/>
      <c r="H31" s="21"/>
      <c r="I31" s="21"/>
      <c r="J31" s="17"/>
      <c r="K31" s="17"/>
      <c r="L31" s="21"/>
      <c r="M31" s="13"/>
      <c r="N31" s="21"/>
      <c r="O31" s="21"/>
      <c r="P31" s="21"/>
      <c r="Q31" s="17"/>
      <c r="R31" s="14"/>
      <c r="S31" s="14"/>
      <c r="T31" s="21"/>
      <c r="U31" s="21"/>
      <c r="V31" s="17"/>
      <c r="W31" s="3"/>
      <c r="X31" s="4"/>
      <c r="Y31" s="4"/>
      <c r="Z31" s="4"/>
    </row>
    <row r="32" spans="1:26" ht="16.5" customHeight="1">
      <c r="A32" s="17"/>
      <c r="B32" s="52"/>
      <c r="C32" s="181"/>
      <c r="D32" s="134"/>
      <c r="E32" s="21"/>
      <c r="F32" s="21"/>
      <c r="G32" s="14"/>
      <c r="H32" s="21"/>
      <c r="I32" s="21"/>
      <c r="J32" s="17"/>
      <c r="K32" s="17"/>
      <c r="L32" s="21"/>
      <c r="M32" s="13"/>
      <c r="N32" s="21"/>
      <c r="O32" s="21"/>
      <c r="P32" s="21"/>
      <c r="Q32" s="17"/>
      <c r="R32" s="14"/>
      <c r="S32" s="14"/>
      <c r="T32" s="21"/>
      <c r="U32" s="21"/>
      <c r="V32" s="17"/>
      <c r="W32" s="3"/>
      <c r="X32" s="4"/>
      <c r="Y32" s="4"/>
      <c r="Z32" s="4"/>
    </row>
    <row r="33" spans="1:26" ht="16.5" customHeight="1">
      <c r="A33" s="17"/>
      <c r="B33" s="52"/>
      <c r="C33" s="181"/>
      <c r="D33" s="134"/>
      <c r="E33" s="21"/>
      <c r="F33" s="21"/>
      <c r="G33" s="14"/>
      <c r="H33" s="21"/>
      <c r="I33" s="21"/>
      <c r="J33" s="17"/>
      <c r="K33" s="17"/>
      <c r="L33" s="21"/>
      <c r="M33" s="13"/>
      <c r="N33" s="21"/>
      <c r="O33" s="21"/>
      <c r="P33" s="21"/>
      <c r="Q33" s="17"/>
      <c r="R33" s="14"/>
      <c r="S33" s="14"/>
      <c r="T33" s="21"/>
      <c r="U33" s="21"/>
      <c r="V33" s="17"/>
      <c r="W33" s="3"/>
      <c r="X33" s="4"/>
      <c r="Y33" s="4"/>
      <c r="Z33" s="4"/>
    </row>
    <row r="34" spans="1:26" ht="16.5" customHeight="1">
      <c r="A34" s="17"/>
      <c r="B34" s="52"/>
      <c r="C34" s="181"/>
      <c r="D34" s="134"/>
      <c r="E34" s="21"/>
      <c r="F34" s="21"/>
      <c r="G34" s="14"/>
      <c r="H34" s="21"/>
      <c r="I34" s="21"/>
      <c r="J34" s="17"/>
      <c r="K34" s="17"/>
      <c r="L34" s="21"/>
      <c r="M34" s="13"/>
      <c r="N34" s="21"/>
      <c r="O34" s="21"/>
      <c r="P34" s="21"/>
      <c r="Q34" s="17"/>
      <c r="R34" s="14"/>
      <c r="S34" s="14"/>
      <c r="T34" s="21"/>
      <c r="U34" s="21"/>
      <c r="V34" s="17"/>
      <c r="W34" s="3"/>
      <c r="X34" s="4"/>
      <c r="Y34" s="4"/>
      <c r="Z34" s="4"/>
    </row>
    <row r="35" spans="1:26" ht="16.5" customHeight="1">
      <c r="A35" s="17"/>
      <c r="B35" s="52"/>
      <c r="C35" s="181"/>
      <c r="D35" s="134"/>
      <c r="E35" s="21"/>
      <c r="F35" s="21"/>
      <c r="G35" s="14"/>
      <c r="H35" s="21"/>
      <c r="I35" s="21"/>
      <c r="J35" s="17"/>
      <c r="K35" s="17"/>
      <c r="L35" s="21"/>
      <c r="M35" s="13"/>
      <c r="N35" s="21"/>
      <c r="O35" s="21"/>
      <c r="P35" s="21"/>
      <c r="Q35" s="17"/>
      <c r="R35" s="14"/>
      <c r="S35" s="14"/>
      <c r="T35" s="21"/>
      <c r="U35" s="21"/>
      <c r="V35" s="17"/>
      <c r="W35" s="3"/>
      <c r="X35" s="4"/>
      <c r="Y35" s="4"/>
      <c r="Z35" s="4"/>
    </row>
    <row r="36" spans="1:26" ht="16.5" customHeight="1">
      <c r="A36" s="17"/>
      <c r="B36" s="52"/>
      <c r="C36" s="181"/>
      <c r="D36" s="134"/>
      <c r="E36" s="21"/>
      <c r="F36" s="21"/>
      <c r="G36" s="14"/>
      <c r="H36" s="21"/>
      <c r="I36" s="21"/>
      <c r="J36" s="17"/>
      <c r="K36" s="17"/>
      <c r="L36" s="21"/>
      <c r="M36" s="13"/>
      <c r="N36" s="21"/>
      <c r="O36" s="21"/>
      <c r="P36" s="21"/>
      <c r="Q36" s="17"/>
      <c r="R36" s="14"/>
      <c r="S36" s="14"/>
      <c r="T36" s="21"/>
      <c r="U36" s="21"/>
      <c r="V36" s="17"/>
      <c r="W36" s="3"/>
      <c r="X36" s="4"/>
      <c r="Y36" s="4"/>
      <c r="Z36" s="4"/>
    </row>
    <row r="37" spans="1:26" ht="16.5" customHeight="1">
      <c r="A37" s="17"/>
      <c r="B37" s="52"/>
      <c r="C37" s="181"/>
      <c r="D37" s="134"/>
      <c r="E37" s="21"/>
      <c r="F37" s="21"/>
      <c r="G37" s="14"/>
      <c r="H37" s="21"/>
      <c r="I37" s="21"/>
      <c r="J37" s="17"/>
      <c r="K37" s="17"/>
      <c r="L37" s="21"/>
      <c r="M37" s="13"/>
      <c r="N37" s="21"/>
      <c r="O37" s="21"/>
      <c r="P37" s="21"/>
      <c r="Q37" s="17"/>
      <c r="R37" s="14"/>
      <c r="S37" s="14"/>
      <c r="T37" s="21"/>
      <c r="U37" s="21"/>
      <c r="V37" s="17"/>
      <c r="W37" s="3"/>
      <c r="X37" s="4"/>
      <c r="Y37" s="4"/>
      <c r="Z37" s="4"/>
    </row>
    <row r="38" spans="1:26" ht="16.5" customHeight="1">
      <c r="A38" s="17"/>
      <c r="B38" s="52"/>
      <c r="C38" s="181"/>
      <c r="D38" s="134"/>
      <c r="E38" s="21"/>
      <c r="F38" s="21"/>
      <c r="G38" s="14"/>
      <c r="H38" s="21"/>
      <c r="I38" s="21"/>
      <c r="J38" s="17"/>
      <c r="K38" s="17"/>
      <c r="L38" s="21"/>
      <c r="M38" s="13"/>
      <c r="N38" s="21"/>
      <c r="O38" s="21"/>
      <c r="P38" s="21"/>
      <c r="Q38" s="17"/>
      <c r="R38" s="14"/>
      <c r="S38" s="14"/>
      <c r="T38" s="21"/>
      <c r="U38" s="21"/>
      <c r="V38" s="17"/>
      <c r="W38" s="3"/>
      <c r="X38" s="4"/>
      <c r="Y38" s="4"/>
      <c r="Z38" s="4"/>
    </row>
    <row r="39" spans="1:26" ht="16.5" customHeight="1">
      <c r="A39" s="17"/>
      <c r="B39" s="52"/>
      <c r="C39" s="181"/>
      <c r="D39" s="134"/>
      <c r="E39" s="21"/>
      <c r="F39" s="21"/>
      <c r="G39" s="14"/>
      <c r="H39" s="21"/>
      <c r="I39" s="21"/>
      <c r="J39" s="17"/>
      <c r="K39" s="17"/>
      <c r="L39" s="21"/>
      <c r="M39" s="13"/>
      <c r="N39" s="21"/>
      <c r="O39" s="21"/>
      <c r="P39" s="21"/>
      <c r="Q39" s="17"/>
      <c r="R39" s="21"/>
      <c r="S39" s="14"/>
      <c r="T39" s="21"/>
      <c r="U39" s="21"/>
      <c r="V39" s="17"/>
      <c r="W39" s="3"/>
      <c r="X39" s="4"/>
      <c r="Y39" s="4"/>
      <c r="Z39" s="4"/>
    </row>
    <row r="40" spans="1:26" ht="19.5" customHeight="1">
      <c r="A40" s="17"/>
      <c r="B40" s="136"/>
      <c r="C40" s="63">
        <f t="shared" ref="C40:D40" si="5">COUNTA(C7:C26)</f>
        <v>12</v>
      </c>
      <c r="D40" s="63">
        <f t="shared" si="5"/>
        <v>5</v>
      </c>
      <c r="E40" s="21"/>
      <c r="F40" s="21"/>
      <c r="G40" s="14"/>
      <c r="H40" s="21"/>
      <c r="I40" s="21"/>
      <c r="J40" s="17"/>
      <c r="K40" s="17"/>
      <c r="L40" s="21"/>
      <c r="M40" s="14"/>
      <c r="N40" s="21"/>
      <c r="O40" s="21"/>
      <c r="P40" s="17"/>
      <c r="Q40" s="17"/>
      <c r="R40" s="21"/>
      <c r="S40" s="21"/>
      <c r="T40" s="21"/>
      <c r="U40" s="21"/>
      <c r="V40" s="17"/>
      <c r="W40" s="3"/>
      <c r="X40" s="4"/>
      <c r="Y40" s="4"/>
      <c r="Z40" s="4"/>
    </row>
    <row r="41" spans="1:26" ht="18.75" customHeight="1">
      <c r="A41" s="3"/>
      <c r="B41" s="3"/>
      <c r="C41" s="118"/>
      <c r="D41" s="4"/>
      <c r="E41" s="461" t="s">
        <v>77</v>
      </c>
      <c r="F41" s="450"/>
      <c r="G41" s="450"/>
      <c r="H41" s="450"/>
      <c r="I41" s="450"/>
      <c r="J41" s="451"/>
      <c r="K41" s="461" t="s">
        <v>78</v>
      </c>
      <c r="L41" s="450"/>
      <c r="M41" s="450"/>
      <c r="N41" s="450"/>
      <c r="O41" s="450"/>
      <c r="P41" s="451"/>
      <c r="Q41" s="461" t="s">
        <v>79</v>
      </c>
      <c r="R41" s="450"/>
      <c r="S41" s="450"/>
      <c r="T41" s="450"/>
      <c r="U41" s="450"/>
      <c r="V41" s="451"/>
      <c r="W41" s="4"/>
      <c r="X41" s="4"/>
      <c r="Y41" s="4"/>
      <c r="Z41" s="4"/>
    </row>
    <row r="42" spans="1:26" ht="19.5" customHeight="1">
      <c r="A42" s="2"/>
      <c r="B42" s="3" t="s">
        <v>80</v>
      </c>
      <c r="C42" s="118"/>
      <c r="D42" s="4"/>
      <c r="E42" s="458" t="s">
        <v>82</v>
      </c>
      <c r="F42" s="446"/>
      <c r="G42" s="446"/>
      <c r="H42" s="446"/>
      <c r="I42" s="64">
        <f>I43+I44+I45+I46</f>
        <v>13</v>
      </c>
      <c r="J42" s="117"/>
      <c r="K42" s="458" t="s">
        <v>82</v>
      </c>
      <c r="L42" s="446"/>
      <c r="M42" s="446"/>
      <c r="N42" s="446"/>
      <c r="O42" s="64">
        <f>O43+O44+O45+O46</f>
        <v>13</v>
      </c>
      <c r="P42" s="2"/>
      <c r="Q42" s="458" t="s">
        <v>82</v>
      </c>
      <c r="R42" s="446"/>
      <c r="S42" s="446"/>
      <c r="T42" s="446"/>
      <c r="U42" s="64">
        <f>U43+U44+U45+U46</f>
        <v>16</v>
      </c>
      <c r="V42" s="182"/>
      <c r="W42" s="4"/>
      <c r="X42" s="4"/>
      <c r="Y42" s="4"/>
      <c r="Z42" s="4"/>
    </row>
    <row r="43" spans="1:26" ht="19.5" customHeight="1">
      <c r="A43" s="2"/>
      <c r="B43" s="3"/>
      <c r="C43" s="118"/>
      <c r="D43" s="4"/>
      <c r="E43" s="458" t="s">
        <v>85</v>
      </c>
      <c r="F43" s="446"/>
      <c r="G43" s="446"/>
      <c r="H43" s="446"/>
      <c r="I43" s="3">
        <f>SUM(COUNTIF(F7:F50,"A"),COUNTIF(F7:F50,"A."))</f>
        <v>13</v>
      </c>
      <c r="J43" s="117"/>
      <c r="K43" s="458" t="s">
        <v>85</v>
      </c>
      <c r="L43" s="446"/>
      <c r="M43" s="446"/>
      <c r="N43" s="446"/>
      <c r="O43" s="3">
        <f>SUM(COUNTIF(L7:L50,"A"),COUNTIF(L7:L50,"A."))</f>
        <v>13</v>
      </c>
      <c r="P43" s="2"/>
      <c r="Q43" s="458" t="s">
        <v>85</v>
      </c>
      <c r="R43" s="446"/>
      <c r="S43" s="446"/>
      <c r="T43" s="446"/>
      <c r="U43" s="3">
        <f>SUM(COUNTIF(R7:R50,"A"),COUNTIF(R7:R50,"A."))</f>
        <v>16</v>
      </c>
      <c r="V43" s="182"/>
      <c r="W43" s="4"/>
      <c r="X43" s="4"/>
      <c r="Y43" s="4"/>
      <c r="Z43" s="4"/>
    </row>
    <row r="44" spans="1:26" ht="18.75" customHeight="1">
      <c r="A44" s="3"/>
      <c r="B44" s="3" t="s">
        <v>322</v>
      </c>
      <c r="C44" s="118"/>
      <c r="D44" s="4"/>
      <c r="E44" s="458" t="s">
        <v>88</v>
      </c>
      <c r="F44" s="446"/>
      <c r="G44" s="446"/>
      <c r="H44" s="446"/>
      <c r="I44" s="3">
        <f>SUM(COUNTIF(F7:F50,"B"),COUNTIF(F7:F50,"B."))</f>
        <v>0</v>
      </c>
      <c r="J44" s="117"/>
      <c r="K44" s="458" t="s">
        <v>88</v>
      </c>
      <c r="L44" s="446"/>
      <c r="M44" s="446"/>
      <c r="N44" s="446"/>
      <c r="O44" s="3">
        <f>SUM(COUNTIF(L7:L50,"B"),COUNTIF(L7:L50,"B."))</f>
        <v>0</v>
      </c>
      <c r="P44" s="2"/>
      <c r="Q44" s="458" t="s">
        <v>88</v>
      </c>
      <c r="R44" s="446"/>
      <c r="S44" s="446"/>
      <c r="T44" s="446"/>
      <c r="U44" s="3">
        <f>SUM(COUNTIF(R7:R50,"B"),COUNTIF(R7:R50,"B."))</f>
        <v>0</v>
      </c>
      <c r="V44" s="182"/>
      <c r="W44" s="4"/>
      <c r="X44" s="4"/>
      <c r="Y44" s="4"/>
      <c r="Z44" s="4"/>
    </row>
    <row r="45" spans="1:26" ht="18.75" customHeight="1">
      <c r="A45" s="3"/>
      <c r="B45" s="3" t="s">
        <v>323</v>
      </c>
      <c r="C45" s="118"/>
      <c r="D45" s="4"/>
      <c r="E45" s="458" t="s">
        <v>90</v>
      </c>
      <c r="F45" s="446"/>
      <c r="G45" s="446"/>
      <c r="H45" s="446"/>
      <c r="I45" s="3">
        <f>SUM(COUNTIF(F7:F50,"C"),COUNTIF(F7:F50,"C."))</f>
        <v>0</v>
      </c>
      <c r="J45" s="9"/>
      <c r="K45" s="458" t="s">
        <v>90</v>
      </c>
      <c r="L45" s="446"/>
      <c r="M45" s="446"/>
      <c r="N45" s="446"/>
      <c r="O45" s="3">
        <f>SUM(COUNTIF(L7:L50,"C"),COUNTIF(L7:L50,"C."))</f>
        <v>0</v>
      </c>
      <c r="P45" s="3"/>
      <c r="Q45" s="458" t="s">
        <v>90</v>
      </c>
      <c r="R45" s="446"/>
      <c r="S45" s="446"/>
      <c r="T45" s="446"/>
      <c r="U45" s="3">
        <f>SUM(COUNTIF(R7:R50,"C"),COUNTIF(R7:R50,"C."))</f>
        <v>0</v>
      </c>
      <c r="V45" s="65"/>
      <c r="W45" s="4"/>
      <c r="X45" s="4"/>
      <c r="Y45" s="4"/>
      <c r="Z45" s="4"/>
    </row>
    <row r="46" spans="1:26" ht="18.75" customHeight="1">
      <c r="A46" s="3"/>
      <c r="B46" s="3"/>
      <c r="C46" s="118"/>
      <c r="D46" s="4"/>
      <c r="E46" s="458" t="s">
        <v>92</v>
      </c>
      <c r="F46" s="446"/>
      <c r="G46" s="446"/>
      <c r="H46" s="446"/>
      <c r="I46" s="3">
        <f>COUNTIF(F7:F50,"BP")</f>
        <v>0</v>
      </c>
      <c r="J46" s="117"/>
      <c r="K46" s="458" t="s">
        <v>92</v>
      </c>
      <c r="L46" s="446"/>
      <c r="M46" s="446"/>
      <c r="N46" s="446"/>
      <c r="O46" s="3">
        <f>COUNTIF(L7:L50,"BP")</f>
        <v>0</v>
      </c>
      <c r="P46" s="2"/>
      <c r="Q46" s="458" t="s">
        <v>92</v>
      </c>
      <c r="R46" s="446"/>
      <c r="S46" s="446"/>
      <c r="T46" s="446"/>
      <c r="U46" s="3">
        <f>COUNTIF(R7:R50,"BP")</f>
        <v>0</v>
      </c>
      <c r="V46" s="182"/>
      <c r="W46" s="4"/>
      <c r="X46" s="4"/>
      <c r="Y46" s="4"/>
      <c r="Z46" s="4"/>
    </row>
    <row r="47" spans="1:26" ht="18.75" customHeight="1">
      <c r="A47" s="3"/>
      <c r="B47" s="3"/>
      <c r="C47" s="118"/>
      <c r="D47" s="4"/>
      <c r="E47" s="458" t="s">
        <v>94</v>
      </c>
      <c r="F47" s="446"/>
      <c r="G47" s="446"/>
      <c r="H47" s="446"/>
      <c r="I47" s="3">
        <f>SUM(COUNTIF(F7:F50,"A."),COUNTIF(F7:F50,"B."),COUNTIF(F7:F50,"C."))</f>
        <v>0</v>
      </c>
      <c r="J47" s="9"/>
      <c r="K47" s="458" t="s">
        <v>94</v>
      </c>
      <c r="L47" s="446"/>
      <c r="M47" s="446"/>
      <c r="N47" s="446"/>
      <c r="O47" s="3">
        <f>SUM(COUNTIF(L7:L50,"A."),COUNTIF(L7:L50,"B."),COUNTIF(L7:L50,"C."))</f>
        <v>0</v>
      </c>
      <c r="P47" s="3"/>
      <c r="Q47" s="458" t="s">
        <v>95</v>
      </c>
      <c r="R47" s="446"/>
      <c r="S47" s="446"/>
      <c r="T47" s="446"/>
      <c r="U47" s="3">
        <f>SUM(COUNTIF(R7:R50,"A."),COUNTIF(R7:R50,"B."),COUNTIF(R7:R50,"C."))</f>
        <v>0</v>
      </c>
      <c r="V47" s="65"/>
      <c r="W47" s="4"/>
      <c r="X47" s="4"/>
      <c r="Y47" s="4"/>
      <c r="Z47" s="4"/>
    </row>
    <row r="48" spans="1:26" ht="18.75" customHeight="1">
      <c r="A48" s="3"/>
      <c r="B48" s="3"/>
      <c r="C48" s="118"/>
      <c r="D48" s="4"/>
      <c r="E48" s="459" t="s">
        <v>97</v>
      </c>
      <c r="F48" s="453"/>
      <c r="G48" s="453"/>
      <c r="H48" s="453"/>
      <c r="I48" s="66">
        <f>SUM(COUNTIF(F7:F50,"B."),COUNTIF(F7:F50,"C."))</f>
        <v>0</v>
      </c>
      <c r="J48" s="10"/>
      <c r="K48" s="459" t="s">
        <v>97</v>
      </c>
      <c r="L48" s="453"/>
      <c r="M48" s="453"/>
      <c r="N48" s="453"/>
      <c r="O48" s="66">
        <f>SUM(COUNTIF(L7:L50,"B."),COUNTIF(L7:L50,"C."))</f>
        <v>0</v>
      </c>
      <c r="P48" s="66"/>
      <c r="Q48" s="459" t="s">
        <v>97</v>
      </c>
      <c r="R48" s="453"/>
      <c r="S48" s="453"/>
      <c r="T48" s="453"/>
      <c r="U48" s="66">
        <f>SUM(COUNTIF(R7:R50,"B."),COUNTIF(R7:R50,"C."))</f>
        <v>0</v>
      </c>
      <c r="V48" s="68"/>
      <c r="W48" s="4"/>
      <c r="X48" s="4"/>
      <c r="Y48" s="4"/>
      <c r="Z48" s="4"/>
    </row>
    <row r="49" spans="1:26" ht="16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6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6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6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6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6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6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6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6.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6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6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6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6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6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6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6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6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6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6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6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6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6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6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6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6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6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6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6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6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6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6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6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6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6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6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6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6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6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6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6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6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6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6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6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6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6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6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6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6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6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6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6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6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6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6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6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6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6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6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6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6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6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6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6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6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6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6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6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6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6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6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6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6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6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6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6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6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6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6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6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6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6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6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6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6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6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6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6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6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6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6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6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6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6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6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6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6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6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6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6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6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6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6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6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6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6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6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6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6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6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6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6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6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6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6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6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6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6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6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6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6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6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6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6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6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6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6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6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6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6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6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6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6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6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6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6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6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6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6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6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6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6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6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6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6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6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6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6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6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6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6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6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6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6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6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6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6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6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6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6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6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6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6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6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6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6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6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6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6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6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6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6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6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6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6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6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6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6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6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6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6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6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6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6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6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6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6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6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6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6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6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6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6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6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6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6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6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6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6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1">
    <mergeCell ref="E46:H46"/>
    <mergeCell ref="E47:H47"/>
    <mergeCell ref="E48:H48"/>
    <mergeCell ref="E41:J41"/>
    <mergeCell ref="K41:P41"/>
    <mergeCell ref="E42:H42"/>
    <mergeCell ref="K42:N42"/>
    <mergeCell ref="E43:H43"/>
    <mergeCell ref="Q46:T46"/>
    <mergeCell ref="Q47:T47"/>
    <mergeCell ref="Q48:T48"/>
    <mergeCell ref="K43:N43"/>
    <mergeCell ref="K44:N44"/>
    <mergeCell ref="K45:N45"/>
    <mergeCell ref="K46:N46"/>
    <mergeCell ref="K47:N47"/>
    <mergeCell ref="K48:N48"/>
    <mergeCell ref="Q44:T44"/>
    <mergeCell ref="E4:G5"/>
    <mergeCell ref="H4:H6"/>
    <mergeCell ref="Q42:T42"/>
    <mergeCell ref="Q43:T43"/>
    <mergeCell ref="Q45:T45"/>
    <mergeCell ref="E44:H44"/>
    <mergeCell ref="E45:H45"/>
    <mergeCell ref="Q41:V41"/>
    <mergeCell ref="A1:B1"/>
    <mergeCell ref="A3:D3"/>
    <mergeCell ref="A4:A6"/>
    <mergeCell ref="B4:B6"/>
    <mergeCell ref="C4:D5"/>
    <mergeCell ref="T4:T6"/>
    <mergeCell ref="U4:U5"/>
    <mergeCell ref="V4:V5"/>
    <mergeCell ref="I4:I5"/>
    <mergeCell ref="J4:J5"/>
    <mergeCell ref="K4:M5"/>
    <mergeCell ref="N4:N6"/>
    <mergeCell ref="O4:O5"/>
    <mergeCell ref="P4:P5"/>
    <mergeCell ref="Q4:S5"/>
  </mergeCells>
  <printOptions horizontalCentered="1"/>
  <pageMargins left="0" right="0" top="0.5" bottom="0.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/>
  </sheetViews>
  <sheetFormatPr defaultColWidth="12.5703125" defaultRowHeight="15" customHeight="1"/>
  <cols>
    <col min="1" max="1" width="3.42578125" customWidth="1"/>
    <col min="2" max="2" width="28.28515625" customWidth="1"/>
    <col min="3" max="3" width="10.5703125" customWidth="1"/>
    <col min="4" max="4" width="10.140625" customWidth="1"/>
    <col min="5" max="5" width="6.42578125" customWidth="1"/>
    <col min="6" max="6" width="4.28515625" customWidth="1"/>
    <col min="7" max="7" width="4.42578125" customWidth="1"/>
    <col min="8" max="8" width="5.28515625" customWidth="1"/>
    <col min="9" max="9" width="4.42578125" customWidth="1"/>
    <col min="10" max="10" width="5.28515625" customWidth="1"/>
    <col min="11" max="22" width="4.42578125" customWidth="1"/>
    <col min="23" max="29" width="3.140625" customWidth="1"/>
    <col min="30" max="30" width="5.5703125" customWidth="1"/>
    <col min="31" max="31" width="4.140625" customWidth="1"/>
    <col min="32" max="32" width="3.28515625" customWidth="1"/>
  </cols>
  <sheetData>
    <row r="1" spans="1:32">
      <c r="A1" s="455" t="s">
        <v>0</v>
      </c>
      <c r="B1" s="446"/>
      <c r="C1" s="3"/>
      <c r="D1" s="3"/>
      <c r="E1" s="5"/>
      <c r="F1" s="3"/>
      <c r="G1" s="3"/>
      <c r="H1" s="3"/>
      <c r="I1" s="3"/>
      <c r="J1" s="3"/>
      <c r="K1" s="3"/>
      <c r="L1" s="9"/>
      <c r="M1" s="5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>
      <c r="A2" s="3" t="s">
        <v>324</v>
      </c>
      <c r="B2" s="3"/>
      <c r="C2" s="7"/>
      <c r="D2" s="7"/>
      <c r="E2" s="6"/>
      <c r="F2" s="7"/>
      <c r="G2" s="7"/>
      <c r="H2" s="7"/>
      <c r="I2" s="3"/>
      <c r="J2" s="3"/>
      <c r="K2" s="3"/>
      <c r="L2" s="9"/>
      <c r="M2" s="5"/>
      <c r="N2" s="5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>
      <c r="A3" s="447"/>
      <c r="B3" s="446"/>
      <c r="C3" s="446"/>
      <c r="D3" s="446"/>
      <c r="E3" s="5"/>
      <c r="F3" s="3"/>
      <c r="G3" s="3"/>
      <c r="H3" s="3"/>
      <c r="I3" s="3"/>
      <c r="J3" s="3"/>
      <c r="K3" s="3"/>
      <c r="L3" s="9"/>
      <c r="M3" s="5"/>
      <c r="N3" s="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spans="1:32" ht="23.2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445"/>
      <c r="X4" s="445"/>
      <c r="Y4" s="445"/>
      <c r="Z4" s="445"/>
      <c r="AA4" s="445"/>
      <c r="AB4" s="445"/>
      <c r="AC4" s="445"/>
      <c r="AD4" s="447"/>
      <c r="AE4" s="446"/>
      <c r="AF4" s="3"/>
    </row>
    <row r="5" spans="1:32" ht="29.2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3"/>
      <c r="AE5" s="3"/>
      <c r="AF5" s="3"/>
    </row>
    <row r="6" spans="1:32" ht="28.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8" customHeight="1">
      <c r="A7" s="183">
        <v>1</v>
      </c>
      <c r="B7" s="52" t="s">
        <v>325</v>
      </c>
      <c r="C7" s="184" t="s">
        <v>326</v>
      </c>
      <c r="D7" s="27"/>
      <c r="E7" s="185">
        <v>20</v>
      </c>
      <c r="F7" s="14" t="s">
        <v>23</v>
      </c>
      <c r="G7" s="21">
        <v>106</v>
      </c>
      <c r="H7" s="20">
        <f t="shared" ref="H7:H41" si="0">E7/(G7*G7)*10000</f>
        <v>17.7999288002848</v>
      </c>
      <c r="I7" s="21"/>
      <c r="J7" s="21"/>
      <c r="K7" s="21">
        <v>20.2</v>
      </c>
      <c r="L7" s="14" t="s">
        <v>23</v>
      </c>
      <c r="M7" s="21">
        <v>108</v>
      </c>
      <c r="N7" s="20">
        <f t="shared" ref="N7:N42" si="1">K7/(M7*M7)*10000</f>
        <v>17.318244170096019</v>
      </c>
      <c r="O7" s="21"/>
      <c r="P7" s="21"/>
      <c r="Q7" s="22">
        <v>20.3</v>
      </c>
      <c r="R7" s="23" t="s">
        <v>23</v>
      </c>
      <c r="S7" s="22">
        <v>110</v>
      </c>
      <c r="T7" s="20">
        <f t="shared" ref="T7:T44" si="2">Q7/(S7*S7)*10000</f>
        <v>16.776859504132233</v>
      </c>
      <c r="U7" s="21"/>
      <c r="V7" s="21"/>
      <c r="W7" s="3"/>
      <c r="X7" s="3"/>
      <c r="Y7" s="3"/>
      <c r="Z7" s="3" t="s">
        <v>327</v>
      </c>
      <c r="AA7" s="3"/>
      <c r="AB7" s="3"/>
      <c r="AC7" s="3"/>
      <c r="AD7" s="3"/>
      <c r="AE7" s="3"/>
      <c r="AF7" s="3"/>
    </row>
    <row r="8" spans="1:32" ht="18" customHeight="1">
      <c r="A8" s="183">
        <v>2</v>
      </c>
      <c r="B8" s="17" t="s">
        <v>328</v>
      </c>
      <c r="C8" s="14"/>
      <c r="D8" s="14" t="s">
        <v>329</v>
      </c>
      <c r="E8" s="185">
        <v>13.8</v>
      </c>
      <c r="F8" s="14" t="s">
        <v>23</v>
      </c>
      <c r="G8" s="21">
        <v>94</v>
      </c>
      <c r="H8" s="20">
        <f t="shared" si="0"/>
        <v>15.61792666364871</v>
      </c>
      <c r="I8" s="21"/>
      <c r="J8" s="21"/>
      <c r="K8" s="21">
        <v>13.9</v>
      </c>
      <c r="L8" s="14" t="s">
        <v>23</v>
      </c>
      <c r="M8" s="21">
        <v>96</v>
      </c>
      <c r="N8" s="20">
        <f t="shared" si="1"/>
        <v>15.082465277777779</v>
      </c>
      <c r="O8" s="21"/>
      <c r="P8" s="21"/>
      <c r="Q8" s="22">
        <v>15.5</v>
      </c>
      <c r="R8" s="23" t="s">
        <v>23</v>
      </c>
      <c r="S8" s="22">
        <v>97</v>
      </c>
      <c r="T8" s="20">
        <f t="shared" si="2"/>
        <v>16.473589116803062</v>
      </c>
      <c r="U8" s="21"/>
      <c r="V8" s="21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1:32" ht="18" customHeight="1">
      <c r="A9" s="183">
        <v>3</v>
      </c>
      <c r="B9" s="52" t="s">
        <v>330</v>
      </c>
      <c r="C9" s="186"/>
      <c r="D9" s="184" t="s">
        <v>331</v>
      </c>
      <c r="E9" s="185">
        <v>12.8</v>
      </c>
      <c r="F9" s="14" t="s">
        <v>23</v>
      </c>
      <c r="G9" s="21">
        <v>89</v>
      </c>
      <c r="H9" s="20">
        <f t="shared" si="0"/>
        <v>16.159575811134957</v>
      </c>
      <c r="I9" s="61"/>
      <c r="J9" s="61"/>
      <c r="K9" s="21">
        <v>13.7</v>
      </c>
      <c r="L9" s="14" t="s">
        <v>23</v>
      </c>
      <c r="M9" s="21">
        <v>90</v>
      </c>
      <c r="N9" s="20">
        <f t="shared" si="1"/>
        <v>16.913580246913579</v>
      </c>
      <c r="O9" s="21"/>
      <c r="P9" s="21"/>
      <c r="Q9" s="22">
        <v>14.2</v>
      </c>
      <c r="R9" s="23" t="s">
        <v>23</v>
      </c>
      <c r="S9" s="22">
        <v>92</v>
      </c>
      <c r="T9" s="20">
        <f t="shared" si="2"/>
        <v>16.77693761814745</v>
      </c>
      <c r="U9" s="21"/>
      <c r="V9" s="21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1:32" ht="18" customHeight="1">
      <c r="A10" s="183">
        <v>4</v>
      </c>
      <c r="B10" s="52" t="s">
        <v>332</v>
      </c>
      <c r="C10" s="27"/>
      <c r="D10" s="27" t="s">
        <v>333</v>
      </c>
      <c r="E10" s="185">
        <v>13.2</v>
      </c>
      <c r="F10" s="14" t="s">
        <v>23</v>
      </c>
      <c r="G10" s="21">
        <v>93</v>
      </c>
      <c r="H10" s="20">
        <f t="shared" si="0"/>
        <v>15.261879986125562</v>
      </c>
      <c r="I10" s="61"/>
      <c r="J10" s="21"/>
      <c r="K10" s="21">
        <v>13.7</v>
      </c>
      <c r="L10" s="14" t="s">
        <v>23</v>
      </c>
      <c r="M10" s="21">
        <v>94</v>
      </c>
      <c r="N10" s="20">
        <f t="shared" si="1"/>
        <v>15.504753282028068</v>
      </c>
      <c r="O10" s="21"/>
      <c r="P10" s="21"/>
      <c r="Q10" s="22">
        <v>13.9</v>
      </c>
      <c r="R10" s="23" t="s">
        <v>23</v>
      </c>
      <c r="S10" s="22">
        <v>96</v>
      </c>
      <c r="T10" s="20">
        <f t="shared" si="2"/>
        <v>15.082465277777779</v>
      </c>
      <c r="U10" s="21"/>
      <c r="V10" s="21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1:32" ht="18" customHeight="1">
      <c r="A11" s="183">
        <v>5</v>
      </c>
      <c r="B11" s="52" t="s">
        <v>334</v>
      </c>
      <c r="C11" s="184" t="s">
        <v>335</v>
      </c>
      <c r="D11" s="27"/>
      <c r="E11" s="185">
        <v>15.3</v>
      </c>
      <c r="F11" s="14" t="s">
        <v>23</v>
      </c>
      <c r="G11" s="21">
        <v>97</v>
      </c>
      <c r="H11" s="20">
        <f t="shared" si="0"/>
        <v>16.261026676586248</v>
      </c>
      <c r="I11" s="21"/>
      <c r="J11" s="21"/>
      <c r="K11" s="21">
        <v>15.5</v>
      </c>
      <c r="L11" s="14" t="s">
        <v>23</v>
      </c>
      <c r="M11" s="21">
        <v>99</v>
      </c>
      <c r="N11" s="20">
        <f t="shared" si="1"/>
        <v>15.814712784409755</v>
      </c>
      <c r="O11" s="21"/>
      <c r="P11" s="21"/>
      <c r="Q11" s="22">
        <v>16</v>
      </c>
      <c r="R11" s="23" t="s">
        <v>23</v>
      </c>
      <c r="S11" s="22">
        <v>101</v>
      </c>
      <c r="T11" s="20">
        <f t="shared" si="2"/>
        <v>15.684736790510733</v>
      </c>
      <c r="U11" s="21"/>
      <c r="V11" s="21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1:32" ht="18" customHeight="1">
      <c r="A12" s="183">
        <v>6</v>
      </c>
      <c r="B12" s="52" t="s">
        <v>336</v>
      </c>
      <c r="C12" s="187" t="s">
        <v>337</v>
      </c>
      <c r="D12" s="14"/>
      <c r="E12" s="185">
        <v>16.3</v>
      </c>
      <c r="F12" s="14" t="s">
        <v>23</v>
      </c>
      <c r="G12" s="21">
        <v>98</v>
      </c>
      <c r="H12" s="20">
        <f t="shared" si="0"/>
        <v>16.972094960433154</v>
      </c>
      <c r="I12" s="21"/>
      <c r="J12" s="21"/>
      <c r="K12" s="21">
        <v>16.5</v>
      </c>
      <c r="L12" s="14" t="s">
        <v>23</v>
      </c>
      <c r="M12" s="21">
        <v>99</v>
      </c>
      <c r="N12" s="20">
        <f t="shared" si="1"/>
        <v>16.835016835016834</v>
      </c>
      <c r="O12" s="21"/>
      <c r="P12" s="21"/>
      <c r="Q12" s="22">
        <v>17</v>
      </c>
      <c r="R12" s="23" t="s">
        <v>23</v>
      </c>
      <c r="S12" s="22">
        <v>101</v>
      </c>
      <c r="T12" s="20">
        <f t="shared" si="2"/>
        <v>16.665032839917657</v>
      </c>
      <c r="U12" s="21"/>
      <c r="V12" s="21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1:32" ht="18" customHeight="1">
      <c r="A13" s="183">
        <v>7</v>
      </c>
      <c r="B13" s="52" t="s">
        <v>338</v>
      </c>
      <c r="C13" s="14"/>
      <c r="D13" s="184" t="s">
        <v>339</v>
      </c>
      <c r="E13" s="185">
        <v>12.6</v>
      </c>
      <c r="F13" s="14" t="s">
        <v>23</v>
      </c>
      <c r="G13" s="21">
        <v>93</v>
      </c>
      <c r="H13" s="20">
        <f t="shared" si="0"/>
        <v>14.568158168574401</v>
      </c>
      <c r="I13" s="21"/>
      <c r="J13" s="21"/>
      <c r="K13" s="21">
        <v>13.4</v>
      </c>
      <c r="L13" s="14" t="s">
        <v>23</v>
      </c>
      <c r="M13" s="21">
        <v>95</v>
      </c>
      <c r="N13" s="20">
        <f t="shared" si="1"/>
        <v>14.847645429362881</v>
      </c>
      <c r="O13" s="21"/>
      <c r="P13" s="21"/>
      <c r="Q13" s="22">
        <v>13.5</v>
      </c>
      <c r="R13" s="23" t="s">
        <v>23</v>
      </c>
      <c r="S13" s="22">
        <v>96</v>
      </c>
      <c r="T13" s="20">
        <f t="shared" si="2"/>
        <v>14.6484375</v>
      </c>
      <c r="U13" s="21"/>
      <c r="V13" s="21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ht="18" customHeight="1">
      <c r="A14" s="183">
        <v>8</v>
      </c>
      <c r="B14" s="52" t="s">
        <v>340</v>
      </c>
      <c r="C14" s="27"/>
      <c r="D14" s="27" t="s">
        <v>341</v>
      </c>
      <c r="E14" s="185">
        <v>12.6</v>
      </c>
      <c r="F14" s="14" t="s">
        <v>23</v>
      </c>
      <c r="G14" s="21">
        <v>92</v>
      </c>
      <c r="H14" s="20">
        <f t="shared" si="0"/>
        <v>14.886578449905482</v>
      </c>
      <c r="I14" s="61"/>
      <c r="J14" s="61"/>
      <c r="K14" s="21">
        <v>13</v>
      </c>
      <c r="L14" s="14" t="s">
        <v>23</v>
      </c>
      <c r="M14" s="21">
        <v>94</v>
      </c>
      <c r="N14" s="20">
        <f t="shared" si="1"/>
        <v>14.712539610683567</v>
      </c>
      <c r="O14" s="21"/>
      <c r="P14" s="21"/>
      <c r="Q14" s="22">
        <v>13.3</v>
      </c>
      <c r="R14" s="23" t="s">
        <v>23</v>
      </c>
      <c r="S14" s="22">
        <v>96</v>
      </c>
      <c r="T14" s="20">
        <f t="shared" si="2"/>
        <v>14.431423611111112</v>
      </c>
      <c r="U14" s="21"/>
      <c r="V14" s="21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ht="18" customHeight="1">
      <c r="A15" s="183">
        <v>9</v>
      </c>
      <c r="B15" s="52" t="s">
        <v>342</v>
      </c>
      <c r="C15" s="27"/>
      <c r="D15" s="27" t="s">
        <v>343</v>
      </c>
      <c r="E15" s="185">
        <v>13</v>
      </c>
      <c r="F15" s="14" t="s">
        <v>23</v>
      </c>
      <c r="G15" s="21">
        <v>98</v>
      </c>
      <c r="H15" s="20">
        <f t="shared" si="0"/>
        <v>13.536026655560182</v>
      </c>
      <c r="I15" s="61"/>
      <c r="J15" s="61"/>
      <c r="K15" s="21">
        <v>13.2</v>
      </c>
      <c r="L15" s="14" t="s">
        <v>23</v>
      </c>
      <c r="M15" s="21">
        <v>99</v>
      </c>
      <c r="N15" s="20">
        <f t="shared" si="1"/>
        <v>13.468013468013467</v>
      </c>
      <c r="O15" s="21"/>
      <c r="P15" s="21"/>
      <c r="Q15" s="22">
        <v>13.3</v>
      </c>
      <c r="R15" s="23" t="s">
        <v>23</v>
      </c>
      <c r="S15" s="22">
        <v>100</v>
      </c>
      <c r="T15" s="20">
        <f t="shared" si="2"/>
        <v>13.3</v>
      </c>
      <c r="U15" s="21"/>
      <c r="V15" s="21"/>
      <c r="W15" s="188"/>
      <c r="X15" s="3"/>
      <c r="Y15" s="3"/>
      <c r="Z15" s="3"/>
      <c r="AA15" s="3"/>
      <c r="AB15" s="3"/>
      <c r="AC15" s="3"/>
      <c r="AD15" s="3"/>
      <c r="AE15" s="3"/>
      <c r="AF15" s="3"/>
    </row>
    <row r="16" spans="1:32" ht="18" customHeight="1">
      <c r="A16" s="183">
        <v>10</v>
      </c>
      <c r="B16" s="52" t="s">
        <v>344</v>
      </c>
      <c r="C16" s="27" t="s">
        <v>345</v>
      </c>
      <c r="D16" s="27"/>
      <c r="E16" s="185">
        <v>15.3</v>
      </c>
      <c r="F16" s="14" t="s">
        <v>23</v>
      </c>
      <c r="G16" s="21">
        <v>94</v>
      </c>
      <c r="H16" s="20">
        <f t="shared" si="0"/>
        <v>17.315527387958355</v>
      </c>
      <c r="I16" s="61"/>
      <c r="J16" s="61"/>
      <c r="K16" s="21">
        <v>15.4</v>
      </c>
      <c r="L16" s="14" t="s">
        <v>23</v>
      </c>
      <c r="M16" s="21">
        <v>97</v>
      </c>
      <c r="N16" s="20">
        <f t="shared" si="1"/>
        <v>16.367307896694655</v>
      </c>
      <c r="O16" s="21"/>
      <c r="P16" s="21"/>
      <c r="Q16" s="22">
        <v>16.3</v>
      </c>
      <c r="R16" s="23" t="s">
        <v>23</v>
      </c>
      <c r="S16" s="22">
        <v>98</v>
      </c>
      <c r="T16" s="20">
        <f t="shared" si="2"/>
        <v>16.972094960433154</v>
      </c>
      <c r="U16" s="21"/>
      <c r="V16" s="21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18" customHeight="1">
      <c r="A17" s="183">
        <v>11</v>
      </c>
      <c r="B17" s="17" t="s">
        <v>346</v>
      </c>
      <c r="C17" s="18"/>
      <c r="D17" s="18" t="s">
        <v>347</v>
      </c>
      <c r="E17" s="185">
        <v>10.7</v>
      </c>
      <c r="F17" s="13" t="s">
        <v>40</v>
      </c>
      <c r="G17" s="21">
        <v>85</v>
      </c>
      <c r="H17" s="20">
        <f t="shared" si="0"/>
        <v>14.809688581314878</v>
      </c>
      <c r="I17" s="21"/>
      <c r="J17" s="21"/>
      <c r="K17" s="22">
        <v>11</v>
      </c>
      <c r="L17" s="13" t="s">
        <v>40</v>
      </c>
      <c r="M17" s="21">
        <v>86</v>
      </c>
      <c r="N17" s="20">
        <f t="shared" si="1"/>
        <v>14.872904272579774</v>
      </c>
      <c r="O17" s="21"/>
      <c r="P17" s="21"/>
      <c r="Q17" s="22">
        <v>11.4</v>
      </c>
      <c r="R17" s="48" t="s">
        <v>40</v>
      </c>
      <c r="S17" s="22">
        <v>87</v>
      </c>
      <c r="T17" s="20">
        <f t="shared" si="2"/>
        <v>15.061434799841459</v>
      </c>
      <c r="U17" s="21"/>
      <c r="V17" s="21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18" customHeight="1">
      <c r="A18" s="183">
        <v>12</v>
      </c>
      <c r="B18" s="52" t="s">
        <v>348</v>
      </c>
      <c r="C18" s="27" t="s">
        <v>349</v>
      </c>
      <c r="D18" s="27"/>
      <c r="E18" s="185">
        <v>11.8</v>
      </c>
      <c r="F18" s="14" t="s">
        <v>23</v>
      </c>
      <c r="G18" s="21">
        <v>95</v>
      </c>
      <c r="H18" s="20">
        <f t="shared" si="0"/>
        <v>13.074792243767314</v>
      </c>
      <c r="I18" s="21"/>
      <c r="J18" s="21"/>
      <c r="K18" s="21">
        <v>12</v>
      </c>
      <c r="L18" s="14" t="s">
        <v>23</v>
      </c>
      <c r="M18" s="21">
        <v>97</v>
      </c>
      <c r="N18" s="20">
        <f t="shared" si="1"/>
        <v>12.753746413008821</v>
      </c>
      <c r="O18" s="21"/>
      <c r="P18" s="21"/>
      <c r="Q18" s="22">
        <v>12.7</v>
      </c>
      <c r="R18" s="23" t="s">
        <v>23</v>
      </c>
      <c r="S18" s="22">
        <v>98</v>
      </c>
      <c r="T18" s="20">
        <f t="shared" si="2"/>
        <v>13.223656809662639</v>
      </c>
      <c r="U18" s="21"/>
      <c r="V18" s="21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18" customHeight="1">
      <c r="A19" s="183">
        <v>13</v>
      </c>
      <c r="B19" s="52" t="s">
        <v>350</v>
      </c>
      <c r="C19" s="184">
        <v>44169</v>
      </c>
      <c r="D19" s="27"/>
      <c r="E19" s="185">
        <v>11.8</v>
      </c>
      <c r="F19" s="14" t="s">
        <v>23</v>
      </c>
      <c r="G19" s="21">
        <v>89</v>
      </c>
      <c r="H19" s="20">
        <f t="shared" si="0"/>
        <v>14.89710895089004</v>
      </c>
      <c r="I19" s="21"/>
      <c r="J19" s="21"/>
      <c r="K19" s="21">
        <v>12</v>
      </c>
      <c r="L19" s="14" t="s">
        <v>23</v>
      </c>
      <c r="M19" s="21">
        <v>91</v>
      </c>
      <c r="N19" s="20">
        <f t="shared" si="1"/>
        <v>14.491003501992514</v>
      </c>
      <c r="O19" s="21"/>
      <c r="P19" s="21"/>
      <c r="Q19" s="22">
        <v>12.5</v>
      </c>
      <c r="R19" s="23" t="s">
        <v>23</v>
      </c>
      <c r="S19" s="22">
        <v>93</v>
      </c>
      <c r="T19" s="20">
        <f t="shared" si="2"/>
        <v>14.452537865649207</v>
      </c>
      <c r="U19" s="21"/>
      <c r="V19" s="21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18" customHeight="1">
      <c r="A20" s="183">
        <v>14</v>
      </c>
      <c r="B20" s="52" t="s">
        <v>351</v>
      </c>
      <c r="C20" s="18" t="s">
        <v>352</v>
      </c>
      <c r="D20" s="27"/>
      <c r="E20" s="185">
        <v>14.6</v>
      </c>
      <c r="F20" s="14" t="s">
        <v>23</v>
      </c>
      <c r="G20" s="21">
        <v>96</v>
      </c>
      <c r="H20" s="20">
        <f t="shared" si="0"/>
        <v>15.842013888888889</v>
      </c>
      <c r="I20" s="21"/>
      <c r="J20" s="21"/>
      <c r="K20" s="21">
        <v>14.7</v>
      </c>
      <c r="L20" s="14" t="s">
        <v>23</v>
      </c>
      <c r="M20" s="21">
        <v>98</v>
      </c>
      <c r="N20" s="20">
        <f t="shared" si="1"/>
        <v>15.306122448979592</v>
      </c>
      <c r="O20" s="21"/>
      <c r="P20" s="21"/>
      <c r="Q20" s="22">
        <v>14.9</v>
      </c>
      <c r="R20" s="23" t="s">
        <v>23</v>
      </c>
      <c r="S20" s="22">
        <v>99</v>
      </c>
      <c r="T20" s="20">
        <f t="shared" si="2"/>
        <v>15.202530354045507</v>
      </c>
      <c r="U20" s="21"/>
      <c r="V20" s="21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18" customHeight="1">
      <c r="A21" s="183">
        <v>15</v>
      </c>
      <c r="B21" s="52" t="s">
        <v>353</v>
      </c>
      <c r="C21" s="18" t="s">
        <v>354</v>
      </c>
      <c r="D21" s="27"/>
      <c r="E21" s="185">
        <v>14.6</v>
      </c>
      <c r="F21" s="14" t="s">
        <v>23</v>
      </c>
      <c r="G21" s="21">
        <v>100</v>
      </c>
      <c r="H21" s="20">
        <f t="shared" si="0"/>
        <v>14.6</v>
      </c>
      <c r="I21" s="21"/>
      <c r="J21" s="21"/>
      <c r="K21" s="21">
        <v>14.8</v>
      </c>
      <c r="L21" s="14" t="s">
        <v>23</v>
      </c>
      <c r="M21" s="21">
        <v>102</v>
      </c>
      <c r="N21" s="20">
        <f t="shared" si="1"/>
        <v>14.225297962322184</v>
      </c>
      <c r="O21" s="21"/>
      <c r="P21" s="21"/>
      <c r="Q21" s="22">
        <v>15</v>
      </c>
      <c r="R21" s="23" t="s">
        <v>23</v>
      </c>
      <c r="S21" s="22">
        <v>104</v>
      </c>
      <c r="T21" s="20">
        <f t="shared" si="2"/>
        <v>13.868343195266272</v>
      </c>
      <c r="U21" s="21"/>
      <c r="V21" s="21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18" customHeight="1">
      <c r="A22" s="183">
        <v>16</v>
      </c>
      <c r="B22" s="52" t="s">
        <v>355</v>
      </c>
      <c r="C22" s="27" t="s">
        <v>356</v>
      </c>
      <c r="D22" s="27"/>
      <c r="E22" s="185">
        <v>15.4</v>
      </c>
      <c r="F22" s="14" t="s">
        <v>23</v>
      </c>
      <c r="G22" s="21">
        <v>102</v>
      </c>
      <c r="H22" s="20">
        <f t="shared" si="0"/>
        <v>14.801999231064974</v>
      </c>
      <c r="I22" s="21"/>
      <c r="J22" s="21"/>
      <c r="K22" s="21">
        <v>15.5</v>
      </c>
      <c r="L22" s="14" t="s">
        <v>23</v>
      </c>
      <c r="M22" s="21">
        <v>103</v>
      </c>
      <c r="N22" s="20">
        <f t="shared" si="1"/>
        <v>14.610236591573193</v>
      </c>
      <c r="O22" s="21"/>
      <c r="P22" s="21"/>
      <c r="Q22" s="22">
        <v>16.5</v>
      </c>
      <c r="R22" s="23" t="s">
        <v>23</v>
      </c>
      <c r="S22" s="22">
        <v>104</v>
      </c>
      <c r="T22" s="20">
        <f t="shared" si="2"/>
        <v>15.2551775147929</v>
      </c>
      <c r="U22" s="21"/>
      <c r="V22" s="21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8" customHeight="1">
      <c r="A23" s="183">
        <v>17</v>
      </c>
      <c r="B23" s="52" t="s">
        <v>357</v>
      </c>
      <c r="C23" s="27" t="s">
        <v>358</v>
      </c>
      <c r="D23" s="27"/>
      <c r="E23" s="185">
        <v>16</v>
      </c>
      <c r="F23" s="14" t="s">
        <v>23</v>
      </c>
      <c r="G23" s="21">
        <v>98</v>
      </c>
      <c r="H23" s="20">
        <f t="shared" si="0"/>
        <v>16.659725114535611</v>
      </c>
      <c r="I23" s="21"/>
      <c r="J23" s="21"/>
      <c r="K23" s="21">
        <v>16.2</v>
      </c>
      <c r="L23" s="14" t="s">
        <v>23</v>
      </c>
      <c r="M23" s="21">
        <v>99</v>
      </c>
      <c r="N23" s="20">
        <f t="shared" si="1"/>
        <v>16.528925619834709</v>
      </c>
      <c r="O23" s="21"/>
      <c r="P23" s="21"/>
      <c r="Q23" s="22">
        <v>17.5</v>
      </c>
      <c r="R23" s="23" t="s">
        <v>23</v>
      </c>
      <c r="S23" s="22">
        <v>100</v>
      </c>
      <c r="T23" s="20">
        <f t="shared" si="2"/>
        <v>17.5</v>
      </c>
      <c r="U23" s="21"/>
      <c r="V23" s="21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18" customHeight="1">
      <c r="A24" s="183">
        <v>18</v>
      </c>
      <c r="B24" s="52" t="s">
        <v>359</v>
      </c>
      <c r="C24" s="27" t="s">
        <v>360</v>
      </c>
      <c r="D24" s="27"/>
      <c r="E24" s="185">
        <v>16.600000000000001</v>
      </c>
      <c r="F24" s="14" t="s">
        <v>23</v>
      </c>
      <c r="G24" s="21">
        <v>98</v>
      </c>
      <c r="H24" s="20">
        <f t="shared" si="0"/>
        <v>17.284464806330696</v>
      </c>
      <c r="I24" s="189"/>
      <c r="J24" s="21"/>
      <c r="K24" s="21">
        <v>16.8</v>
      </c>
      <c r="L24" s="14" t="s">
        <v>23</v>
      </c>
      <c r="M24" s="21">
        <v>99</v>
      </c>
      <c r="N24" s="20">
        <f t="shared" si="1"/>
        <v>17.141108050198959</v>
      </c>
      <c r="O24" s="21"/>
      <c r="P24" s="21"/>
      <c r="Q24" s="22">
        <v>17</v>
      </c>
      <c r="R24" s="23" t="s">
        <v>23</v>
      </c>
      <c r="S24" s="22">
        <v>102</v>
      </c>
      <c r="T24" s="20">
        <f t="shared" si="2"/>
        <v>16.33986928104575</v>
      </c>
      <c r="U24" s="21"/>
      <c r="V24" s="21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18" customHeight="1">
      <c r="A25" s="183">
        <v>19</v>
      </c>
      <c r="B25" s="52" t="s">
        <v>361</v>
      </c>
      <c r="C25" s="27"/>
      <c r="D25" s="27" t="s">
        <v>362</v>
      </c>
      <c r="E25" s="185">
        <v>10</v>
      </c>
      <c r="F25" s="13" t="s">
        <v>220</v>
      </c>
      <c r="G25" s="21">
        <v>87</v>
      </c>
      <c r="H25" s="20">
        <f t="shared" si="0"/>
        <v>13.21178491214163</v>
      </c>
      <c r="I25" s="190" t="s">
        <v>363</v>
      </c>
      <c r="J25" s="22" t="s">
        <v>222</v>
      </c>
      <c r="K25" s="21">
        <v>10.5</v>
      </c>
      <c r="L25" s="13" t="s">
        <v>220</v>
      </c>
      <c r="M25" s="21">
        <v>88</v>
      </c>
      <c r="N25" s="20">
        <f t="shared" si="1"/>
        <v>13.558884297520661</v>
      </c>
      <c r="O25" s="22" t="s">
        <v>223</v>
      </c>
      <c r="P25" s="22" t="s">
        <v>224</v>
      </c>
      <c r="Q25" s="55">
        <v>11.2</v>
      </c>
      <c r="R25" s="48" t="s">
        <v>220</v>
      </c>
      <c r="S25" s="55">
        <v>92</v>
      </c>
      <c r="T25" s="20">
        <f t="shared" si="2"/>
        <v>13.23251417769376</v>
      </c>
      <c r="U25" s="22">
        <v>11.3</v>
      </c>
      <c r="V25" s="22">
        <v>11.4</v>
      </c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18" customHeight="1">
      <c r="A26" s="183">
        <v>20</v>
      </c>
      <c r="B26" s="52" t="s">
        <v>364</v>
      </c>
      <c r="C26" s="186" t="s">
        <v>365</v>
      </c>
      <c r="D26" s="27"/>
      <c r="E26" s="185">
        <v>16.600000000000001</v>
      </c>
      <c r="F26" s="14" t="s">
        <v>23</v>
      </c>
      <c r="G26" s="21">
        <v>94</v>
      </c>
      <c r="H26" s="20">
        <f t="shared" si="0"/>
        <v>18.786781349026711</v>
      </c>
      <c r="I26" s="189"/>
      <c r="J26" s="21"/>
      <c r="K26" s="21">
        <v>16.8</v>
      </c>
      <c r="L26" s="14" t="s">
        <v>23</v>
      </c>
      <c r="M26" s="21">
        <v>98</v>
      </c>
      <c r="N26" s="20">
        <f t="shared" si="1"/>
        <v>17.492711370262391</v>
      </c>
      <c r="O26" s="21"/>
      <c r="P26" s="21"/>
      <c r="Q26" s="22">
        <v>16.600000000000001</v>
      </c>
      <c r="R26" s="23" t="s">
        <v>23</v>
      </c>
      <c r="S26" s="22">
        <v>99</v>
      </c>
      <c r="T26" s="20">
        <f t="shared" si="2"/>
        <v>16.937047240077543</v>
      </c>
      <c r="U26" s="21"/>
      <c r="V26" s="21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18" customHeight="1">
      <c r="A27" s="183">
        <v>21</v>
      </c>
      <c r="B27" s="52" t="s">
        <v>366</v>
      </c>
      <c r="C27" s="184" t="s">
        <v>367</v>
      </c>
      <c r="D27" s="27"/>
      <c r="E27" s="185">
        <v>13.5</v>
      </c>
      <c r="F27" s="14" t="s">
        <v>23</v>
      </c>
      <c r="G27" s="21">
        <v>95</v>
      </c>
      <c r="H27" s="20">
        <f t="shared" si="0"/>
        <v>14.958448753462603</v>
      </c>
      <c r="I27" s="189"/>
      <c r="J27" s="21"/>
      <c r="K27" s="21">
        <v>14</v>
      </c>
      <c r="L27" s="14" t="s">
        <v>23</v>
      </c>
      <c r="M27" s="21">
        <v>96</v>
      </c>
      <c r="N27" s="20">
        <f t="shared" si="1"/>
        <v>15.190972222222223</v>
      </c>
      <c r="O27" s="21"/>
      <c r="P27" s="21"/>
      <c r="Q27" s="22">
        <v>15</v>
      </c>
      <c r="R27" s="23" t="s">
        <v>23</v>
      </c>
      <c r="S27" s="22">
        <v>98</v>
      </c>
      <c r="T27" s="20">
        <f t="shared" si="2"/>
        <v>15.618492294877134</v>
      </c>
      <c r="U27" s="21"/>
      <c r="V27" s="21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18" customHeight="1">
      <c r="A28" s="183">
        <v>22</v>
      </c>
      <c r="B28" s="52" t="s">
        <v>368</v>
      </c>
      <c r="C28" s="14"/>
      <c r="D28" s="27" t="s">
        <v>369</v>
      </c>
      <c r="E28" s="185">
        <v>13.5</v>
      </c>
      <c r="F28" s="14" t="s">
        <v>23</v>
      </c>
      <c r="G28" s="21">
        <v>94</v>
      </c>
      <c r="H28" s="20">
        <f t="shared" si="0"/>
        <v>15.278406518786781</v>
      </c>
      <c r="I28" s="189"/>
      <c r="J28" s="21"/>
      <c r="K28" s="21">
        <v>14</v>
      </c>
      <c r="L28" s="14" t="s">
        <v>23</v>
      </c>
      <c r="M28" s="21">
        <v>96</v>
      </c>
      <c r="N28" s="20">
        <f t="shared" si="1"/>
        <v>15.190972222222223</v>
      </c>
      <c r="O28" s="21"/>
      <c r="P28" s="21"/>
      <c r="Q28" s="22">
        <v>14.5</v>
      </c>
      <c r="R28" s="23" t="s">
        <v>23</v>
      </c>
      <c r="S28" s="22">
        <v>98</v>
      </c>
      <c r="T28" s="20">
        <f t="shared" si="2"/>
        <v>15.097875885047896</v>
      </c>
      <c r="U28" s="21"/>
      <c r="V28" s="21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8" customHeight="1">
      <c r="A29" s="183">
        <v>23</v>
      </c>
      <c r="B29" s="52" t="s">
        <v>370</v>
      </c>
      <c r="C29" s="18" t="s">
        <v>371</v>
      </c>
      <c r="D29" s="18"/>
      <c r="E29" s="185">
        <v>16.5</v>
      </c>
      <c r="F29" s="14" t="s">
        <v>23</v>
      </c>
      <c r="G29" s="21">
        <v>96</v>
      </c>
      <c r="H29" s="20">
        <f t="shared" si="0"/>
        <v>17.903645833333332</v>
      </c>
      <c r="I29" s="189"/>
      <c r="J29" s="21"/>
      <c r="K29" s="21">
        <v>16.600000000000001</v>
      </c>
      <c r="L29" s="14" t="s">
        <v>23</v>
      </c>
      <c r="M29" s="21">
        <v>97</v>
      </c>
      <c r="N29" s="20">
        <f t="shared" si="1"/>
        <v>17.642682537995537</v>
      </c>
      <c r="O29" s="21"/>
      <c r="P29" s="21"/>
      <c r="Q29" s="22">
        <v>16.7</v>
      </c>
      <c r="R29" s="23" t="s">
        <v>23</v>
      </c>
      <c r="S29" s="22">
        <v>98</v>
      </c>
      <c r="T29" s="20">
        <f t="shared" si="2"/>
        <v>17.388588088296544</v>
      </c>
      <c r="U29" s="21"/>
      <c r="V29" s="21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8" customHeight="1">
      <c r="A30" s="183">
        <v>24</v>
      </c>
      <c r="B30" s="52" t="s">
        <v>372</v>
      </c>
      <c r="C30" s="18" t="s">
        <v>373</v>
      </c>
      <c r="D30" s="18"/>
      <c r="E30" s="185">
        <v>16.5</v>
      </c>
      <c r="F30" s="14" t="s">
        <v>23</v>
      </c>
      <c r="G30" s="21">
        <v>95</v>
      </c>
      <c r="H30" s="20">
        <f t="shared" si="0"/>
        <v>18.282548476454295</v>
      </c>
      <c r="I30" s="189"/>
      <c r="J30" s="21"/>
      <c r="K30" s="21">
        <v>17</v>
      </c>
      <c r="L30" s="14" t="s">
        <v>23</v>
      </c>
      <c r="M30" s="21">
        <v>97</v>
      </c>
      <c r="N30" s="20">
        <f t="shared" si="1"/>
        <v>18.067807418429162</v>
      </c>
      <c r="O30" s="21"/>
      <c r="P30" s="21"/>
      <c r="Q30" s="22">
        <v>17.5</v>
      </c>
      <c r="R30" s="23" t="s">
        <v>23</v>
      </c>
      <c r="S30" s="22">
        <v>100</v>
      </c>
      <c r="T30" s="20">
        <f t="shared" si="2"/>
        <v>17.5</v>
      </c>
      <c r="U30" s="21"/>
      <c r="V30" s="21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18" customHeight="1">
      <c r="A31" s="183">
        <v>25</v>
      </c>
      <c r="B31" s="52" t="s">
        <v>374</v>
      </c>
      <c r="C31" s="18"/>
      <c r="D31" s="18" t="s">
        <v>375</v>
      </c>
      <c r="E31" s="185">
        <v>15.7</v>
      </c>
      <c r="F31" s="14" t="s">
        <v>23</v>
      </c>
      <c r="G31" s="21">
        <v>102</v>
      </c>
      <c r="H31" s="20">
        <f t="shared" si="0"/>
        <v>15.090349865436369</v>
      </c>
      <c r="I31" s="189"/>
      <c r="J31" s="21"/>
      <c r="K31" s="21">
        <v>16</v>
      </c>
      <c r="L31" s="14" t="s">
        <v>23</v>
      </c>
      <c r="M31" s="21">
        <v>104</v>
      </c>
      <c r="N31" s="20">
        <f t="shared" si="1"/>
        <v>14.792899408284024</v>
      </c>
      <c r="O31" s="21"/>
      <c r="P31" s="21"/>
      <c r="Q31" s="22">
        <v>16.2</v>
      </c>
      <c r="R31" s="23" t="s">
        <v>23</v>
      </c>
      <c r="S31" s="22">
        <v>106</v>
      </c>
      <c r="T31" s="20">
        <f t="shared" si="2"/>
        <v>14.417942328230687</v>
      </c>
      <c r="U31" s="21"/>
      <c r="V31" s="21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8" customHeight="1">
      <c r="A32" s="183">
        <v>26</v>
      </c>
      <c r="B32" s="52" t="s">
        <v>376</v>
      </c>
      <c r="C32" s="184" t="s">
        <v>377</v>
      </c>
      <c r="D32" s="27"/>
      <c r="E32" s="185">
        <v>15</v>
      </c>
      <c r="F32" s="14" t="s">
        <v>23</v>
      </c>
      <c r="G32" s="21">
        <v>97</v>
      </c>
      <c r="H32" s="20">
        <f t="shared" si="0"/>
        <v>15.942183016261026</v>
      </c>
      <c r="I32" s="189"/>
      <c r="J32" s="21"/>
      <c r="K32" s="21">
        <v>15.2</v>
      </c>
      <c r="L32" s="14" t="s">
        <v>23</v>
      </c>
      <c r="M32" s="21">
        <v>98</v>
      </c>
      <c r="N32" s="20">
        <f t="shared" si="1"/>
        <v>15.826738858808829</v>
      </c>
      <c r="O32" s="21"/>
      <c r="P32" s="21"/>
      <c r="Q32" s="22">
        <v>16.2</v>
      </c>
      <c r="R32" s="23" t="s">
        <v>23</v>
      </c>
      <c r="S32" s="22">
        <v>100</v>
      </c>
      <c r="T32" s="20">
        <f t="shared" si="2"/>
        <v>16.2</v>
      </c>
      <c r="U32" s="21"/>
      <c r="V32" s="21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ht="18" customHeight="1">
      <c r="A33" s="183">
        <v>27</v>
      </c>
      <c r="B33" s="52" t="s">
        <v>378</v>
      </c>
      <c r="C33" s="27" t="s">
        <v>379</v>
      </c>
      <c r="D33" s="18"/>
      <c r="E33" s="185">
        <v>14.6</v>
      </c>
      <c r="F33" s="14" t="s">
        <v>23</v>
      </c>
      <c r="G33" s="21">
        <v>101</v>
      </c>
      <c r="H33" s="20">
        <f t="shared" si="0"/>
        <v>14.312322321341044</v>
      </c>
      <c r="I33" s="189"/>
      <c r="J33" s="21"/>
      <c r="K33" s="21">
        <v>15.3</v>
      </c>
      <c r="L33" s="14" t="s">
        <v>23</v>
      </c>
      <c r="M33" s="21">
        <v>103</v>
      </c>
      <c r="N33" s="20">
        <f t="shared" si="1"/>
        <v>14.421717409746442</v>
      </c>
      <c r="O33" s="21"/>
      <c r="P33" s="21"/>
      <c r="Q33" s="22">
        <v>15.5</v>
      </c>
      <c r="R33" s="23" t="s">
        <v>23</v>
      </c>
      <c r="S33" s="22">
        <v>104</v>
      </c>
      <c r="T33" s="20">
        <f t="shared" si="2"/>
        <v>14.330621301775148</v>
      </c>
      <c r="U33" s="21"/>
      <c r="V33" s="21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ht="18" customHeight="1">
      <c r="A34" s="183">
        <v>28</v>
      </c>
      <c r="B34" s="52" t="s">
        <v>380</v>
      </c>
      <c r="C34" s="27"/>
      <c r="D34" s="27" t="s">
        <v>381</v>
      </c>
      <c r="E34" s="185">
        <v>13.6</v>
      </c>
      <c r="F34" s="14" t="s">
        <v>23</v>
      </c>
      <c r="G34" s="21">
        <v>95</v>
      </c>
      <c r="H34" s="20">
        <f t="shared" si="0"/>
        <v>15.069252077562327</v>
      </c>
      <c r="I34" s="189"/>
      <c r="J34" s="21"/>
      <c r="K34" s="21">
        <v>15</v>
      </c>
      <c r="L34" s="14" t="s">
        <v>23</v>
      </c>
      <c r="M34" s="21">
        <v>98</v>
      </c>
      <c r="N34" s="20">
        <f t="shared" si="1"/>
        <v>15.618492294877134</v>
      </c>
      <c r="O34" s="21"/>
      <c r="P34" s="21"/>
      <c r="Q34" s="22">
        <v>15.2</v>
      </c>
      <c r="R34" s="23" t="s">
        <v>23</v>
      </c>
      <c r="S34" s="22">
        <v>99</v>
      </c>
      <c r="T34" s="20">
        <f t="shared" si="2"/>
        <v>15.508621569227628</v>
      </c>
      <c r="U34" s="21"/>
      <c r="V34" s="21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ht="18" customHeight="1">
      <c r="A35" s="183">
        <v>29</v>
      </c>
      <c r="B35" s="52" t="s">
        <v>382</v>
      </c>
      <c r="C35" s="27"/>
      <c r="D35" s="27" t="s">
        <v>383</v>
      </c>
      <c r="E35" s="185">
        <v>12.6</v>
      </c>
      <c r="F35" s="14" t="s">
        <v>23</v>
      </c>
      <c r="G35" s="21">
        <v>95</v>
      </c>
      <c r="H35" s="20">
        <f t="shared" si="0"/>
        <v>13.961218836565097</v>
      </c>
      <c r="I35" s="189"/>
      <c r="J35" s="21"/>
      <c r="K35" s="21">
        <v>13.5</v>
      </c>
      <c r="L35" s="14" t="s">
        <v>23</v>
      </c>
      <c r="M35" s="21">
        <v>97</v>
      </c>
      <c r="N35" s="20">
        <f t="shared" si="1"/>
        <v>14.347964714634925</v>
      </c>
      <c r="O35" s="21"/>
      <c r="P35" s="21"/>
      <c r="Q35" s="22">
        <v>14</v>
      </c>
      <c r="R35" s="23" t="s">
        <v>23</v>
      </c>
      <c r="S35" s="22">
        <v>99</v>
      </c>
      <c r="T35" s="20">
        <f t="shared" si="2"/>
        <v>14.284256708499132</v>
      </c>
      <c r="U35" s="21"/>
      <c r="V35" s="21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ht="18" customHeight="1">
      <c r="A36" s="183">
        <v>30</v>
      </c>
      <c r="B36" s="52" t="s">
        <v>384</v>
      </c>
      <c r="C36" s="18"/>
      <c r="D36" s="27" t="s">
        <v>385</v>
      </c>
      <c r="E36" s="185">
        <v>16</v>
      </c>
      <c r="F36" s="14" t="s">
        <v>23</v>
      </c>
      <c r="G36" s="21">
        <v>103</v>
      </c>
      <c r="H36" s="20">
        <f t="shared" si="0"/>
        <v>15.08153454614007</v>
      </c>
      <c r="I36" s="189"/>
      <c r="J36" s="21"/>
      <c r="K36" s="21">
        <v>17</v>
      </c>
      <c r="L36" s="14" t="s">
        <v>23</v>
      </c>
      <c r="M36" s="21">
        <v>104</v>
      </c>
      <c r="N36" s="20">
        <f t="shared" si="1"/>
        <v>15.717455621301776</v>
      </c>
      <c r="O36" s="21"/>
      <c r="P36" s="21"/>
      <c r="Q36" s="22">
        <v>17.2</v>
      </c>
      <c r="R36" s="23" t="s">
        <v>23</v>
      </c>
      <c r="S36" s="22">
        <v>105</v>
      </c>
      <c r="T36" s="20">
        <f t="shared" si="2"/>
        <v>15.600907029478456</v>
      </c>
      <c r="U36" s="21"/>
      <c r="V36" s="21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ht="18" customHeight="1">
      <c r="A37" s="183">
        <v>31</v>
      </c>
      <c r="B37" s="52" t="s">
        <v>386</v>
      </c>
      <c r="C37" s="184"/>
      <c r="D37" s="27" t="s">
        <v>387</v>
      </c>
      <c r="E37" s="191">
        <v>15</v>
      </c>
      <c r="F37" s="192" t="s">
        <v>23</v>
      </c>
      <c r="G37" s="193">
        <v>100</v>
      </c>
      <c r="H37" s="20">
        <f t="shared" si="0"/>
        <v>15</v>
      </c>
      <c r="I37" s="189"/>
      <c r="J37" s="21"/>
      <c r="K37" s="21">
        <v>15.2</v>
      </c>
      <c r="L37" s="14" t="s">
        <v>23</v>
      </c>
      <c r="M37" s="21">
        <v>101</v>
      </c>
      <c r="N37" s="20">
        <f t="shared" si="1"/>
        <v>14.900499950985196</v>
      </c>
      <c r="O37" s="21"/>
      <c r="P37" s="21"/>
      <c r="Q37" s="22">
        <v>16</v>
      </c>
      <c r="R37" s="23" t="s">
        <v>23</v>
      </c>
      <c r="S37" s="22">
        <v>104</v>
      </c>
      <c r="T37" s="20">
        <f t="shared" si="2"/>
        <v>14.792899408284024</v>
      </c>
      <c r="U37" s="21"/>
      <c r="V37" s="21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ht="18" customHeight="1">
      <c r="A38" s="183">
        <v>32</v>
      </c>
      <c r="B38" s="194" t="s">
        <v>388</v>
      </c>
      <c r="C38" s="27"/>
      <c r="D38" s="27" t="s">
        <v>389</v>
      </c>
      <c r="E38" s="195">
        <v>12.7</v>
      </c>
      <c r="F38" s="14" t="s">
        <v>23</v>
      </c>
      <c r="G38" s="21">
        <v>94</v>
      </c>
      <c r="H38" s="20">
        <f t="shared" si="0"/>
        <v>14.373019465821638</v>
      </c>
      <c r="I38" s="21"/>
      <c r="J38" s="21"/>
      <c r="K38" s="21">
        <v>13.2</v>
      </c>
      <c r="L38" s="14" t="s">
        <v>23</v>
      </c>
      <c r="M38" s="21">
        <v>95</v>
      </c>
      <c r="N38" s="20">
        <f t="shared" si="1"/>
        <v>14.626038781163434</v>
      </c>
      <c r="O38" s="21"/>
      <c r="P38" s="21"/>
      <c r="Q38" s="22">
        <v>13.4</v>
      </c>
      <c r="R38" s="23" t="s">
        <v>23</v>
      </c>
      <c r="S38" s="22">
        <v>97</v>
      </c>
      <c r="T38" s="20">
        <f t="shared" si="2"/>
        <v>14.241683494526518</v>
      </c>
      <c r="U38" s="21"/>
      <c r="V38" s="21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ht="18" customHeight="1">
      <c r="A39" s="183">
        <v>33</v>
      </c>
      <c r="B39" s="52" t="s">
        <v>390</v>
      </c>
      <c r="C39" s="184"/>
      <c r="D39" s="184" t="s">
        <v>391</v>
      </c>
      <c r="E39" s="195">
        <v>13.6</v>
      </c>
      <c r="F39" s="14" t="s">
        <v>23</v>
      </c>
      <c r="G39" s="21">
        <v>94</v>
      </c>
      <c r="H39" s="20">
        <f t="shared" si="0"/>
        <v>15.391579900407423</v>
      </c>
      <c r="I39" s="196"/>
      <c r="J39" s="17"/>
      <c r="K39" s="17">
        <v>14.5</v>
      </c>
      <c r="L39" s="14" t="s">
        <v>23</v>
      </c>
      <c r="M39" s="21">
        <v>97</v>
      </c>
      <c r="N39" s="20">
        <f t="shared" si="1"/>
        <v>15.410776915718992</v>
      </c>
      <c r="O39" s="17"/>
      <c r="P39" s="17"/>
      <c r="Q39" s="55">
        <v>14.6</v>
      </c>
      <c r="R39" s="23" t="s">
        <v>23</v>
      </c>
      <c r="S39" s="55">
        <v>98</v>
      </c>
      <c r="T39" s="20">
        <f t="shared" si="2"/>
        <v>15.201999167013744</v>
      </c>
      <c r="U39" s="17"/>
      <c r="V39" s="17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ht="18" customHeight="1">
      <c r="A40" s="183">
        <v>34</v>
      </c>
      <c r="B40" s="52" t="s">
        <v>392</v>
      </c>
      <c r="C40" s="27"/>
      <c r="D40" s="27" t="s">
        <v>393</v>
      </c>
      <c r="E40" s="195">
        <v>15</v>
      </c>
      <c r="F40" s="14" t="s">
        <v>23</v>
      </c>
      <c r="G40" s="21">
        <v>98</v>
      </c>
      <c r="H40" s="20">
        <f t="shared" si="0"/>
        <v>15.618492294877134</v>
      </c>
      <c r="I40" s="17"/>
      <c r="J40" s="17"/>
      <c r="K40" s="17">
        <v>15.3</v>
      </c>
      <c r="L40" s="14" t="s">
        <v>23</v>
      </c>
      <c r="M40" s="21">
        <v>99</v>
      </c>
      <c r="N40" s="20">
        <f t="shared" si="1"/>
        <v>15.610651974288338</v>
      </c>
      <c r="O40" s="17"/>
      <c r="P40" s="17"/>
      <c r="Q40" s="55">
        <v>15.8</v>
      </c>
      <c r="R40" s="23" t="s">
        <v>23</v>
      </c>
      <c r="S40" s="55">
        <v>101</v>
      </c>
      <c r="T40" s="20">
        <f t="shared" si="2"/>
        <v>15.488677580629352</v>
      </c>
      <c r="U40" s="17"/>
      <c r="V40" s="17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ht="18" customHeight="1">
      <c r="A41" s="183">
        <v>35</v>
      </c>
      <c r="B41" s="168" t="s">
        <v>394</v>
      </c>
      <c r="C41" s="27"/>
      <c r="D41" s="27" t="s">
        <v>395</v>
      </c>
      <c r="E41" s="191">
        <v>13.1</v>
      </c>
      <c r="F41" s="197" t="s">
        <v>23</v>
      </c>
      <c r="G41" s="198">
        <v>95</v>
      </c>
      <c r="H41" s="20">
        <f t="shared" si="0"/>
        <v>14.51523545706371</v>
      </c>
      <c r="I41" s="196"/>
      <c r="J41" s="17"/>
      <c r="K41" s="17">
        <v>13.5</v>
      </c>
      <c r="L41" s="14" t="s">
        <v>23</v>
      </c>
      <c r="M41" s="21">
        <v>97</v>
      </c>
      <c r="N41" s="20">
        <f t="shared" si="1"/>
        <v>14.347964714634925</v>
      </c>
      <c r="O41" s="17"/>
      <c r="P41" s="17"/>
      <c r="Q41" s="55">
        <v>13.7</v>
      </c>
      <c r="R41" s="23" t="s">
        <v>23</v>
      </c>
      <c r="S41" s="55">
        <v>99</v>
      </c>
      <c r="T41" s="20">
        <f t="shared" si="2"/>
        <v>13.978165493317009</v>
      </c>
      <c r="U41" s="17"/>
      <c r="V41" s="17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ht="18" customHeight="1">
      <c r="A42" s="135">
        <v>36</v>
      </c>
      <c r="B42" s="52" t="s">
        <v>396</v>
      </c>
      <c r="C42" s="135"/>
      <c r="D42" s="183" t="s">
        <v>397</v>
      </c>
      <c r="E42" s="192"/>
      <c r="F42" s="14"/>
      <c r="G42" s="14"/>
      <c r="H42" s="20"/>
      <c r="I42" s="196"/>
      <c r="J42" s="17"/>
      <c r="K42" s="17">
        <v>16</v>
      </c>
      <c r="L42" s="14" t="s">
        <v>23</v>
      </c>
      <c r="M42" s="21">
        <v>103</v>
      </c>
      <c r="N42" s="20">
        <f t="shared" si="1"/>
        <v>15.08153454614007</v>
      </c>
      <c r="O42" s="17"/>
      <c r="P42" s="17"/>
      <c r="Q42" s="55">
        <v>16.2</v>
      </c>
      <c r="R42" s="23" t="s">
        <v>23</v>
      </c>
      <c r="S42" s="55">
        <v>104</v>
      </c>
      <c r="T42" s="20">
        <f t="shared" si="2"/>
        <v>14.977810650887575</v>
      </c>
      <c r="U42" s="17"/>
      <c r="V42" s="17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ht="18" customHeight="1">
      <c r="A43" s="131">
        <v>37</v>
      </c>
      <c r="B43" s="199" t="s">
        <v>398</v>
      </c>
      <c r="C43" s="27"/>
      <c r="D43" s="200">
        <v>44465</v>
      </c>
      <c r="E43" s="201"/>
      <c r="F43" s="202"/>
      <c r="G43" s="189"/>
      <c r="H43" s="189"/>
      <c r="I43" s="196"/>
      <c r="J43" s="17"/>
      <c r="K43" s="17"/>
      <c r="L43" s="14"/>
      <c r="M43" s="21"/>
      <c r="N43" s="21"/>
      <c r="O43" s="17"/>
      <c r="P43" s="17"/>
      <c r="Q43" s="55">
        <v>15</v>
      </c>
      <c r="R43" s="23" t="s">
        <v>23</v>
      </c>
      <c r="S43" s="55">
        <v>92</v>
      </c>
      <c r="T43" s="20">
        <f t="shared" si="2"/>
        <v>17.722117202268432</v>
      </c>
      <c r="U43" s="17"/>
      <c r="V43" s="17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ht="18" customHeight="1">
      <c r="A44" s="131">
        <v>38</v>
      </c>
      <c r="B44" s="199" t="s">
        <v>399</v>
      </c>
      <c r="C44" s="27"/>
      <c r="D44" s="200">
        <v>44164</v>
      </c>
      <c r="E44" s="201"/>
      <c r="F44" s="202"/>
      <c r="G44" s="189"/>
      <c r="H44" s="189"/>
      <c r="I44" s="196"/>
      <c r="J44" s="17"/>
      <c r="K44" s="17"/>
      <c r="L44" s="14"/>
      <c r="M44" s="21"/>
      <c r="N44" s="21"/>
      <c r="O44" s="17"/>
      <c r="P44" s="17"/>
      <c r="Q44" s="55">
        <v>14.6</v>
      </c>
      <c r="R44" s="23" t="s">
        <v>23</v>
      </c>
      <c r="S44" s="55">
        <v>98</v>
      </c>
      <c r="T44" s="20">
        <f t="shared" si="2"/>
        <v>15.201999167013744</v>
      </c>
      <c r="U44" s="17"/>
      <c r="V44" s="17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ht="18" customHeight="1">
      <c r="A45" s="135"/>
      <c r="B45" s="168"/>
      <c r="C45" s="27"/>
      <c r="D45" s="27"/>
      <c r="E45" s="201"/>
      <c r="F45" s="202"/>
      <c r="G45" s="189"/>
      <c r="H45" s="189"/>
      <c r="I45" s="196"/>
      <c r="J45" s="17"/>
      <c r="K45" s="17"/>
      <c r="L45" s="14"/>
      <c r="M45" s="21"/>
      <c r="N45" s="21"/>
      <c r="O45" s="17"/>
      <c r="P45" s="17"/>
      <c r="Q45" s="17"/>
      <c r="R45" s="17"/>
      <c r="S45" s="17"/>
      <c r="T45" s="17"/>
      <c r="U45" s="17"/>
      <c r="V45" s="17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ht="18" customHeight="1">
      <c r="A46" s="135"/>
      <c r="B46" s="168"/>
      <c r="C46" s="63">
        <f t="shared" ref="C46:D46" si="3">COUNTA(C7:C43)</f>
        <v>17</v>
      </c>
      <c r="D46" s="63">
        <f t="shared" si="3"/>
        <v>20</v>
      </c>
      <c r="E46" s="201"/>
      <c r="F46" s="202"/>
      <c r="G46" s="189"/>
      <c r="H46" s="189"/>
      <c r="I46" s="196"/>
      <c r="J46" s="17"/>
      <c r="K46" s="17"/>
      <c r="L46" s="14"/>
      <c r="M46" s="21"/>
      <c r="N46" s="21"/>
      <c r="O46" s="17"/>
      <c r="P46" s="17"/>
      <c r="Q46" s="17"/>
      <c r="R46" s="17"/>
      <c r="S46" s="17"/>
      <c r="T46" s="17"/>
      <c r="U46" s="17"/>
      <c r="V46" s="17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ht="19.5" customHeight="1">
      <c r="A47" s="203"/>
      <c r="B47" s="3"/>
      <c r="C47" s="3"/>
      <c r="D47" s="3"/>
      <c r="E47" s="462" t="s">
        <v>77</v>
      </c>
      <c r="F47" s="446"/>
      <c r="G47" s="446"/>
      <c r="H47" s="446"/>
      <c r="I47" s="446"/>
      <c r="J47" s="463"/>
      <c r="K47" s="462" t="s">
        <v>78</v>
      </c>
      <c r="L47" s="446"/>
      <c r="M47" s="446"/>
      <c r="N47" s="446"/>
      <c r="O47" s="446"/>
      <c r="P47" s="463"/>
      <c r="Q47" s="462" t="s">
        <v>79</v>
      </c>
      <c r="R47" s="446"/>
      <c r="S47" s="446"/>
      <c r="T47" s="446"/>
      <c r="U47" s="446"/>
      <c r="V47" s="46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ht="15.75" customHeight="1">
      <c r="A48" s="3"/>
      <c r="B48" s="3" t="s">
        <v>290</v>
      </c>
      <c r="C48" s="3"/>
      <c r="D48" s="3"/>
      <c r="E48" s="458" t="s">
        <v>82</v>
      </c>
      <c r="F48" s="446"/>
      <c r="G48" s="446"/>
      <c r="H48" s="446"/>
      <c r="I48" s="64">
        <f>I49+I50+I51+I52</f>
        <v>35</v>
      </c>
      <c r="J48" s="2"/>
      <c r="K48" s="458" t="s">
        <v>82</v>
      </c>
      <c r="L48" s="446"/>
      <c r="M48" s="446"/>
      <c r="N48" s="446"/>
      <c r="O48" s="64">
        <f>O49+O50+O51+O52</f>
        <v>36</v>
      </c>
      <c r="P48" s="3"/>
      <c r="Q48" s="458" t="s">
        <v>82</v>
      </c>
      <c r="R48" s="446"/>
      <c r="S48" s="446"/>
      <c r="T48" s="446"/>
      <c r="U48" s="64">
        <f>U49+U50+U51+U52</f>
        <v>38</v>
      </c>
      <c r="V48" s="65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ht="15.75" customHeight="1">
      <c r="A49" s="3"/>
      <c r="B49" s="3"/>
      <c r="C49" s="3"/>
      <c r="D49" s="3"/>
      <c r="E49" s="458" t="s">
        <v>85</v>
      </c>
      <c r="F49" s="446"/>
      <c r="G49" s="446"/>
      <c r="H49" s="446"/>
      <c r="I49" s="3">
        <f>SUM(COUNTIF(F7:F50,"A"),COUNTIF(F7:F50,"A."))</f>
        <v>34</v>
      </c>
      <c r="J49" s="2"/>
      <c r="K49" s="458" t="s">
        <v>85</v>
      </c>
      <c r="L49" s="446"/>
      <c r="M49" s="446"/>
      <c r="N49" s="446"/>
      <c r="O49" s="3">
        <f>SUM(COUNTIF(L7:L50,"A"),COUNTIF(L7:L50,"A."))</f>
        <v>35</v>
      </c>
      <c r="P49" s="3"/>
      <c r="Q49" s="458" t="s">
        <v>85</v>
      </c>
      <c r="R49" s="446"/>
      <c r="S49" s="446"/>
      <c r="T49" s="446"/>
      <c r="U49" s="3">
        <f>SUM(COUNTIF(R7:R50,"A"),COUNTIF(R7:R50,"A."))</f>
        <v>37</v>
      </c>
      <c r="V49" s="65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ht="15.75" customHeight="1">
      <c r="A50" s="3"/>
      <c r="B50" s="3" t="s">
        <v>400</v>
      </c>
      <c r="C50" s="3"/>
      <c r="D50" s="3"/>
      <c r="E50" s="458" t="s">
        <v>88</v>
      </c>
      <c r="F50" s="446"/>
      <c r="G50" s="446"/>
      <c r="H50" s="446"/>
      <c r="I50" s="3">
        <f>SUM(COUNTIF(F7:F50,"B"),COUNTIF(F7:F50,"B."))</f>
        <v>1</v>
      </c>
      <c r="J50" s="2"/>
      <c r="K50" s="458" t="s">
        <v>88</v>
      </c>
      <c r="L50" s="446"/>
      <c r="M50" s="446"/>
      <c r="N50" s="446"/>
      <c r="O50" s="3">
        <f>SUM(COUNTIF(L7:L50,"B"),COUNTIF(L7:L50,"B."))</f>
        <v>1</v>
      </c>
      <c r="P50" s="3"/>
      <c r="Q50" s="458" t="s">
        <v>88</v>
      </c>
      <c r="R50" s="446"/>
      <c r="S50" s="446"/>
      <c r="T50" s="446"/>
      <c r="U50" s="3">
        <f>SUM(COUNTIF(R7:R50,"B"),COUNTIF(R7:R50,"B."))</f>
        <v>1</v>
      </c>
      <c r="V50" s="65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ht="15.75" customHeight="1">
      <c r="A51" s="3"/>
      <c r="B51" s="3" t="s">
        <v>401</v>
      </c>
      <c r="C51" s="3"/>
      <c r="D51" s="3"/>
      <c r="E51" s="458" t="s">
        <v>90</v>
      </c>
      <c r="F51" s="446"/>
      <c r="G51" s="446"/>
      <c r="H51" s="446"/>
      <c r="I51" s="3">
        <f>SUM(COUNTIF(F7:F50,"C"),COUNTIF(F7:F50,"C."))</f>
        <v>0</v>
      </c>
      <c r="J51" s="3"/>
      <c r="K51" s="458" t="s">
        <v>90</v>
      </c>
      <c r="L51" s="446"/>
      <c r="M51" s="446"/>
      <c r="N51" s="446"/>
      <c r="O51" s="3">
        <f>SUM(COUNTIF(L7:L50,"C"),COUNTIF(L7:L50,"C."))</f>
        <v>0</v>
      </c>
      <c r="P51" s="3"/>
      <c r="Q51" s="458" t="s">
        <v>90</v>
      </c>
      <c r="R51" s="446"/>
      <c r="S51" s="446"/>
      <c r="T51" s="446"/>
      <c r="U51" s="3">
        <f>SUM(COUNTIF(R7:R50,"C"),COUNTIF(R7:R50,"C."))</f>
        <v>0</v>
      </c>
      <c r="V51" s="65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ht="15.75" customHeight="1">
      <c r="A52" s="3"/>
      <c r="B52" s="3"/>
      <c r="C52" s="3"/>
      <c r="D52" s="3"/>
      <c r="E52" s="458" t="s">
        <v>92</v>
      </c>
      <c r="F52" s="446"/>
      <c r="G52" s="446"/>
      <c r="H52" s="446"/>
      <c r="I52" s="3">
        <f>COUNTIF(F7:F50,"BP")</f>
        <v>0</v>
      </c>
      <c r="J52" s="2"/>
      <c r="K52" s="458" t="s">
        <v>92</v>
      </c>
      <c r="L52" s="446"/>
      <c r="M52" s="446"/>
      <c r="N52" s="446"/>
      <c r="O52" s="3">
        <f>COUNTIF(L7:L50,"BP")</f>
        <v>0</v>
      </c>
      <c r="P52" s="3"/>
      <c r="Q52" s="458" t="s">
        <v>92</v>
      </c>
      <c r="R52" s="446"/>
      <c r="S52" s="446"/>
      <c r="T52" s="446"/>
      <c r="U52" s="3">
        <f>COUNTIF(R7:R50,"BP")</f>
        <v>0</v>
      </c>
      <c r="V52" s="65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ht="15.75" customHeight="1">
      <c r="A53" s="3"/>
      <c r="B53" s="3"/>
      <c r="C53" s="3"/>
      <c r="D53" s="3"/>
      <c r="E53" s="458" t="s">
        <v>94</v>
      </c>
      <c r="F53" s="446"/>
      <c r="G53" s="446"/>
      <c r="H53" s="446"/>
      <c r="I53" s="3">
        <f>SUM(COUNTIF(F7:F50,"A."),COUNTIF(F7:F50,"B."),COUNTIF(F7:F50,"C."))</f>
        <v>1</v>
      </c>
      <c r="J53" s="3"/>
      <c r="K53" s="458" t="s">
        <v>94</v>
      </c>
      <c r="L53" s="446"/>
      <c r="M53" s="446"/>
      <c r="N53" s="446"/>
      <c r="O53" s="3">
        <f>SUM(COUNTIF(L7:L50,"A."),COUNTIF(L7:L50,"B."),COUNTIF(L7:L50,"C."))</f>
        <v>1</v>
      </c>
      <c r="P53" s="3"/>
      <c r="Q53" s="458" t="s">
        <v>95</v>
      </c>
      <c r="R53" s="446"/>
      <c r="S53" s="446"/>
      <c r="T53" s="446"/>
      <c r="U53" s="75">
        <v>1</v>
      </c>
      <c r="V53" s="65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ht="15.75" customHeight="1">
      <c r="A54" s="3"/>
      <c r="B54" s="3"/>
      <c r="C54" s="3"/>
      <c r="D54" s="3"/>
      <c r="E54" s="459" t="s">
        <v>97</v>
      </c>
      <c r="F54" s="453"/>
      <c r="G54" s="453"/>
      <c r="H54" s="453"/>
      <c r="I54" s="66">
        <f>SUM(COUNTIF(F7:F50,"B."),COUNTIF(F7:F50,"C."))</f>
        <v>0</v>
      </c>
      <c r="J54" s="66"/>
      <c r="K54" s="459" t="s">
        <v>97</v>
      </c>
      <c r="L54" s="453"/>
      <c r="M54" s="453"/>
      <c r="N54" s="453"/>
      <c r="O54" s="66">
        <f>SUM(COUNTIF(L7:L50,"B."),COUNTIF(L7:L50,"C."))</f>
        <v>0</v>
      </c>
      <c r="P54" s="66"/>
      <c r="Q54" s="459" t="s">
        <v>97</v>
      </c>
      <c r="R54" s="453"/>
      <c r="S54" s="453"/>
      <c r="T54" s="453"/>
      <c r="U54" s="66">
        <f>SUM(COUNTIF(R7:R50,"B."),COUNTIF(R7:R50,"C."))</f>
        <v>0</v>
      </c>
      <c r="V54" s="68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ht="15.75" customHeight="1">
      <c r="A55" s="3"/>
      <c r="B55" s="3"/>
      <c r="C55" s="3"/>
      <c r="D55" s="3"/>
      <c r="E55" s="5"/>
      <c r="F55" s="3"/>
      <c r="G55" s="3"/>
      <c r="H55" s="3"/>
      <c r="I55" s="3"/>
      <c r="J55" s="3"/>
      <c r="K55" s="3"/>
      <c r="L55" s="9"/>
      <c r="M55" s="5"/>
      <c r="N55" s="5"/>
      <c r="O55" s="3"/>
      <c r="P55" s="3"/>
      <c r="Q55" s="3"/>
      <c r="R55" s="3"/>
      <c r="S55" s="3"/>
      <c r="T55" s="3"/>
      <c r="U55" s="3"/>
      <c r="V55" s="3"/>
      <c r="W55" s="5"/>
      <c r="X55" s="3"/>
      <c r="Y55" s="3"/>
      <c r="Z55" s="3"/>
      <c r="AA55" s="3"/>
      <c r="AB55" s="3"/>
      <c r="AC55" s="3"/>
      <c r="AD55" s="9"/>
      <c r="AE55" s="5"/>
      <c r="AF55" s="5"/>
    </row>
    <row r="56" spans="1:32" ht="15.75" customHeight="1">
      <c r="A56" s="3"/>
      <c r="B56" s="3"/>
      <c r="C56" s="3"/>
      <c r="D56" s="3"/>
      <c r="E56" s="5"/>
      <c r="F56" s="3"/>
      <c r="G56" s="3"/>
      <c r="H56" s="3"/>
      <c r="I56" s="3"/>
      <c r="J56" s="3"/>
      <c r="K56" s="3"/>
      <c r="L56" s="9"/>
      <c r="M56" s="5"/>
      <c r="N56" s="5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ht="15.75" customHeight="1">
      <c r="A57" s="3"/>
      <c r="B57" s="3"/>
      <c r="C57" s="3"/>
      <c r="D57" s="3"/>
      <c r="E57" s="5"/>
      <c r="F57" s="3"/>
      <c r="G57" s="3"/>
      <c r="H57" s="3"/>
      <c r="I57" s="3"/>
      <c r="J57" s="3"/>
      <c r="K57" s="3"/>
      <c r="L57" s="9"/>
      <c r="M57" s="5"/>
      <c r="N57" s="5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ht="15.75" customHeight="1">
      <c r="A58" s="3"/>
      <c r="B58" s="3"/>
      <c r="C58" s="3"/>
      <c r="D58" s="3"/>
      <c r="E58" s="5"/>
      <c r="F58" s="3"/>
      <c r="G58" s="3"/>
      <c r="H58" s="3"/>
      <c r="I58" s="3"/>
      <c r="J58" s="3"/>
      <c r="K58" s="3"/>
      <c r="L58" s="9"/>
      <c r="M58" s="5"/>
      <c r="N58" s="5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ht="15.75" customHeight="1">
      <c r="A59" s="3"/>
      <c r="B59" s="3"/>
      <c r="C59" s="3"/>
      <c r="D59" s="3"/>
      <c r="E59" s="5"/>
      <c r="F59" s="3"/>
      <c r="G59" s="3"/>
      <c r="H59" s="3"/>
      <c r="I59" s="3"/>
      <c r="J59" s="3"/>
      <c r="K59" s="3"/>
      <c r="L59" s="9"/>
      <c r="M59" s="5"/>
      <c r="N59" s="5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ht="15.75" customHeight="1">
      <c r="A60" s="3"/>
      <c r="B60" s="3"/>
      <c r="C60" s="3"/>
      <c r="D60" s="3"/>
      <c r="E60" s="5"/>
      <c r="F60" s="3"/>
      <c r="G60" s="3"/>
      <c r="H60" s="3"/>
      <c r="I60" s="3"/>
      <c r="J60" s="3"/>
      <c r="K60" s="3"/>
      <c r="L60" s="9"/>
      <c r="M60" s="5"/>
      <c r="N60" s="5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ht="15.75" customHeight="1">
      <c r="A61" s="3"/>
      <c r="B61" s="3"/>
      <c r="C61" s="3"/>
      <c r="D61" s="3"/>
      <c r="E61" s="5"/>
      <c r="F61" s="3"/>
      <c r="G61" s="3"/>
      <c r="H61" s="3"/>
      <c r="I61" s="3"/>
      <c r="J61" s="3"/>
      <c r="K61" s="3"/>
      <c r="L61" s="9"/>
      <c r="M61" s="5"/>
      <c r="N61" s="5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ht="15.75" customHeight="1">
      <c r="A62" s="3"/>
      <c r="B62" s="3"/>
      <c r="C62" s="3"/>
      <c r="D62" s="3"/>
      <c r="E62" s="5"/>
      <c r="F62" s="3"/>
      <c r="G62" s="3"/>
      <c r="H62" s="3"/>
      <c r="I62" s="3"/>
      <c r="J62" s="3"/>
      <c r="K62" s="3"/>
      <c r="L62" s="9"/>
      <c r="M62" s="5"/>
      <c r="N62" s="5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ht="15.75" customHeight="1">
      <c r="A63" s="3"/>
      <c r="B63" s="3"/>
      <c r="C63" s="3"/>
      <c r="D63" s="3"/>
      <c r="E63" s="5"/>
      <c r="F63" s="3"/>
      <c r="G63" s="3"/>
      <c r="H63" s="3"/>
      <c r="I63" s="3"/>
      <c r="J63" s="3"/>
      <c r="K63" s="3"/>
      <c r="L63" s="9"/>
      <c r="M63" s="5"/>
      <c r="N63" s="5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ht="15.75" customHeight="1">
      <c r="A64" s="3"/>
      <c r="B64" s="3"/>
      <c r="C64" s="3"/>
      <c r="D64" s="3"/>
      <c r="E64" s="5"/>
      <c r="F64" s="3"/>
      <c r="G64" s="3"/>
      <c r="H64" s="3"/>
      <c r="I64" s="3"/>
      <c r="J64" s="3"/>
      <c r="K64" s="3"/>
      <c r="L64" s="9"/>
      <c r="M64" s="5"/>
      <c r="N64" s="5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ht="15.75" customHeight="1">
      <c r="A65" s="3"/>
      <c r="B65" s="3"/>
      <c r="C65" s="3"/>
      <c r="D65" s="3"/>
      <c r="E65" s="5"/>
      <c r="F65" s="3"/>
      <c r="G65" s="3"/>
      <c r="H65" s="3"/>
      <c r="I65" s="3"/>
      <c r="J65" s="3"/>
      <c r="K65" s="3"/>
      <c r="L65" s="9"/>
      <c r="M65" s="5"/>
      <c r="N65" s="5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ht="15.75" customHeight="1">
      <c r="A66" s="3"/>
      <c r="B66" s="3"/>
      <c r="C66" s="3"/>
      <c r="D66" s="3"/>
      <c r="E66" s="5"/>
      <c r="F66" s="3"/>
      <c r="G66" s="3"/>
      <c r="H66" s="3"/>
      <c r="I66" s="3"/>
      <c r="J66" s="3"/>
      <c r="K66" s="3"/>
      <c r="L66" s="9"/>
      <c r="M66" s="5"/>
      <c r="N66" s="5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ht="15.75" customHeight="1">
      <c r="A67" s="3"/>
      <c r="B67" s="3"/>
      <c r="C67" s="3"/>
      <c r="D67" s="3"/>
      <c r="E67" s="5"/>
      <c r="F67" s="3"/>
      <c r="G67" s="3"/>
      <c r="H67" s="3"/>
      <c r="I67" s="3"/>
      <c r="J67" s="3"/>
      <c r="K67" s="3"/>
      <c r="L67" s="9"/>
      <c r="M67" s="5"/>
      <c r="N67" s="5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ht="15.75" customHeight="1">
      <c r="A68" s="3"/>
      <c r="B68" s="3"/>
      <c r="C68" s="3"/>
      <c r="D68" s="3"/>
      <c r="E68" s="5"/>
      <c r="F68" s="3"/>
      <c r="G68" s="3"/>
      <c r="H68" s="3"/>
      <c r="I68" s="3"/>
      <c r="J68" s="3"/>
      <c r="K68" s="3"/>
      <c r="L68" s="9"/>
      <c r="M68" s="5"/>
      <c r="N68" s="5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ht="15.75" customHeight="1">
      <c r="A69" s="3"/>
      <c r="B69" s="3"/>
      <c r="C69" s="3"/>
      <c r="D69" s="3"/>
      <c r="E69" s="5"/>
      <c r="F69" s="3"/>
      <c r="G69" s="3"/>
      <c r="H69" s="3"/>
      <c r="I69" s="3"/>
      <c r="J69" s="3"/>
      <c r="K69" s="3"/>
      <c r="L69" s="9"/>
      <c r="M69" s="5"/>
      <c r="N69" s="5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ht="15.75" customHeight="1">
      <c r="A70" s="3"/>
      <c r="B70" s="3"/>
      <c r="C70" s="3"/>
      <c r="D70" s="3"/>
      <c r="E70" s="5"/>
      <c r="F70" s="3"/>
      <c r="G70" s="3"/>
      <c r="H70" s="3"/>
      <c r="I70" s="3"/>
      <c r="J70" s="3"/>
      <c r="K70" s="3"/>
      <c r="L70" s="9"/>
      <c r="M70" s="5"/>
      <c r="N70" s="5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ht="15.75" customHeight="1">
      <c r="A71" s="3"/>
      <c r="B71" s="3"/>
      <c r="C71" s="3"/>
      <c r="D71" s="3"/>
      <c r="E71" s="5"/>
      <c r="F71" s="3"/>
      <c r="G71" s="3"/>
      <c r="H71" s="3"/>
      <c r="I71" s="3"/>
      <c r="J71" s="3"/>
      <c r="K71" s="3"/>
      <c r="L71" s="9"/>
      <c r="M71" s="5"/>
      <c r="N71" s="5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ht="15.75" customHeight="1">
      <c r="A72" s="3"/>
      <c r="B72" s="3"/>
      <c r="C72" s="3"/>
      <c r="D72" s="3"/>
      <c r="E72" s="5"/>
      <c r="F72" s="3"/>
      <c r="G72" s="3"/>
      <c r="H72" s="3"/>
      <c r="I72" s="3"/>
      <c r="J72" s="3"/>
      <c r="K72" s="3"/>
      <c r="L72" s="9"/>
      <c r="M72" s="5"/>
      <c r="N72" s="5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ht="15.75" customHeight="1">
      <c r="A73" s="3"/>
      <c r="B73" s="3"/>
      <c r="C73" s="3"/>
      <c r="D73" s="3"/>
      <c r="E73" s="5"/>
      <c r="F73" s="3"/>
      <c r="G73" s="3"/>
      <c r="H73" s="3"/>
      <c r="I73" s="3"/>
      <c r="J73" s="3"/>
      <c r="K73" s="3"/>
      <c r="L73" s="9"/>
      <c r="M73" s="5"/>
      <c r="N73" s="5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ht="15.75" customHeight="1">
      <c r="A74" s="3"/>
      <c r="B74" s="3"/>
      <c r="C74" s="3"/>
      <c r="D74" s="3"/>
      <c r="E74" s="5"/>
      <c r="F74" s="3"/>
      <c r="G74" s="3"/>
      <c r="H74" s="3"/>
      <c r="I74" s="3"/>
      <c r="J74" s="3"/>
      <c r="K74" s="3"/>
      <c r="L74" s="9"/>
      <c r="M74" s="5"/>
      <c r="N74" s="5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ht="15.75" customHeight="1">
      <c r="A75" s="3"/>
      <c r="B75" s="3"/>
      <c r="C75" s="3"/>
      <c r="D75" s="3"/>
      <c r="E75" s="5"/>
      <c r="F75" s="3"/>
      <c r="G75" s="3"/>
      <c r="H75" s="3"/>
      <c r="I75" s="3"/>
      <c r="J75" s="3"/>
      <c r="K75" s="3"/>
      <c r="L75" s="9"/>
      <c r="M75" s="5"/>
      <c r="N75" s="5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ht="15.75" customHeight="1">
      <c r="A76" s="3"/>
      <c r="B76" s="3"/>
      <c r="C76" s="3"/>
      <c r="D76" s="3"/>
      <c r="E76" s="5"/>
      <c r="F76" s="3"/>
      <c r="G76" s="3"/>
      <c r="H76" s="3"/>
      <c r="I76" s="3"/>
      <c r="J76" s="3"/>
      <c r="K76" s="3"/>
      <c r="L76" s="9"/>
      <c r="M76" s="5"/>
      <c r="N76" s="5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ht="15.75" customHeight="1">
      <c r="A77" s="3"/>
      <c r="B77" s="3"/>
      <c r="C77" s="3"/>
      <c r="D77" s="3"/>
      <c r="E77" s="5"/>
      <c r="F77" s="3"/>
      <c r="G77" s="3"/>
      <c r="H77" s="3"/>
      <c r="I77" s="3"/>
      <c r="J77" s="3"/>
      <c r="K77" s="3"/>
      <c r="L77" s="9"/>
      <c r="M77" s="5"/>
      <c r="N77" s="5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ht="15.75" customHeight="1">
      <c r="A78" s="3"/>
      <c r="B78" s="3"/>
      <c r="C78" s="3"/>
      <c r="D78" s="3"/>
      <c r="E78" s="5"/>
      <c r="F78" s="3"/>
      <c r="G78" s="3"/>
      <c r="H78" s="3"/>
      <c r="I78" s="3"/>
      <c r="J78" s="3"/>
      <c r="K78" s="3"/>
      <c r="L78" s="9"/>
      <c r="M78" s="5"/>
      <c r="N78" s="5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ht="15.75" customHeight="1">
      <c r="A79" s="3"/>
      <c r="B79" s="3"/>
      <c r="C79" s="3"/>
      <c r="D79" s="3"/>
      <c r="E79" s="5"/>
      <c r="F79" s="3"/>
      <c r="G79" s="3"/>
      <c r="H79" s="3"/>
      <c r="I79" s="3"/>
      <c r="J79" s="3"/>
      <c r="K79" s="3"/>
      <c r="L79" s="9"/>
      <c r="M79" s="5"/>
      <c r="N79" s="5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ht="15.75" customHeight="1">
      <c r="A80" s="3"/>
      <c r="B80" s="3"/>
      <c r="C80" s="3"/>
      <c r="D80" s="3"/>
      <c r="E80" s="5"/>
      <c r="F80" s="3"/>
      <c r="G80" s="3"/>
      <c r="H80" s="3"/>
      <c r="I80" s="3"/>
      <c r="J80" s="3"/>
      <c r="K80" s="3"/>
      <c r="L80" s="9"/>
      <c r="M80" s="5"/>
      <c r="N80" s="5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ht="15.75" customHeight="1">
      <c r="A81" s="3"/>
      <c r="B81" s="3"/>
      <c r="C81" s="3"/>
      <c r="D81" s="3"/>
      <c r="E81" s="5"/>
      <c r="F81" s="3"/>
      <c r="G81" s="3"/>
      <c r="H81" s="3"/>
      <c r="I81" s="3"/>
      <c r="J81" s="3"/>
      <c r="K81" s="3"/>
      <c r="L81" s="9"/>
      <c r="M81" s="5"/>
      <c r="N81" s="5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ht="15.75" customHeight="1">
      <c r="A82" s="3"/>
      <c r="B82" s="3"/>
      <c r="C82" s="3"/>
      <c r="D82" s="3"/>
      <c r="E82" s="5"/>
      <c r="F82" s="3"/>
      <c r="G82" s="3"/>
      <c r="H82" s="3"/>
      <c r="I82" s="3"/>
      <c r="J82" s="3"/>
      <c r="K82" s="3"/>
      <c r="L82" s="9"/>
      <c r="M82" s="5"/>
      <c r="N82" s="5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ht="15.75" customHeight="1">
      <c r="A83" s="3"/>
      <c r="B83" s="3"/>
      <c r="C83" s="3"/>
      <c r="D83" s="3"/>
      <c r="E83" s="5"/>
      <c r="F83" s="3"/>
      <c r="G83" s="3"/>
      <c r="H83" s="3"/>
      <c r="I83" s="3"/>
      <c r="J83" s="3"/>
      <c r="K83" s="3"/>
      <c r="L83" s="9"/>
      <c r="M83" s="5"/>
      <c r="N83" s="5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ht="15.75" customHeight="1">
      <c r="A84" s="3"/>
      <c r="B84" s="3"/>
      <c r="C84" s="3"/>
      <c r="D84" s="3"/>
      <c r="E84" s="5"/>
      <c r="F84" s="3"/>
      <c r="G84" s="3"/>
      <c r="H84" s="3"/>
      <c r="I84" s="3"/>
      <c r="J84" s="3"/>
      <c r="K84" s="3"/>
      <c r="L84" s="9"/>
      <c r="M84" s="5"/>
      <c r="N84" s="5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ht="15.75" customHeight="1">
      <c r="A85" s="3"/>
      <c r="B85" s="3"/>
      <c r="C85" s="3"/>
      <c r="D85" s="3"/>
      <c r="E85" s="5"/>
      <c r="F85" s="3"/>
      <c r="G85" s="3"/>
      <c r="H85" s="3"/>
      <c r="I85" s="3"/>
      <c r="J85" s="3"/>
      <c r="K85" s="3"/>
      <c r="L85" s="9"/>
      <c r="M85" s="5"/>
      <c r="N85" s="5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ht="15.75" customHeight="1">
      <c r="A86" s="3"/>
      <c r="B86" s="3"/>
      <c r="C86" s="3"/>
      <c r="D86" s="3"/>
      <c r="E86" s="5"/>
      <c r="F86" s="3"/>
      <c r="G86" s="3"/>
      <c r="H86" s="3"/>
      <c r="I86" s="3"/>
      <c r="J86" s="3"/>
      <c r="K86" s="3"/>
      <c r="L86" s="9"/>
      <c r="M86" s="5"/>
      <c r="N86" s="5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ht="15.75" customHeight="1">
      <c r="A87" s="3"/>
      <c r="B87" s="3"/>
      <c r="C87" s="3"/>
      <c r="D87" s="3"/>
      <c r="E87" s="5"/>
      <c r="F87" s="3"/>
      <c r="G87" s="3"/>
      <c r="H87" s="3"/>
      <c r="I87" s="3"/>
      <c r="J87" s="3"/>
      <c r="K87" s="3"/>
      <c r="L87" s="9"/>
      <c r="M87" s="5"/>
      <c r="N87" s="5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ht="15.75" customHeight="1">
      <c r="A88" s="3"/>
      <c r="B88" s="3"/>
      <c r="C88" s="3"/>
      <c r="D88" s="3"/>
      <c r="E88" s="5"/>
      <c r="F88" s="3"/>
      <c r="G88" s="3"/>
      <c r="H88" s="3"/>
      <c r="I88" s="3"/>
      <c r="J88" s="3"/>
      <c r="K88" s="3"/>
      <c r="L88" s="9"/>
      <c r="M88" s="5"/>
      <c r="N88" s="5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ht="15.75" customHeight="1">
      <c r="A89" s="3"/>
      <c r="B89" s="3"/>
      <c r="C89" s="3"/>
      <c r="D89" s="3"/>
      <c r="E89" s="5"/>
      <c r="F89" s="3"/>
      <c r="G89" s="3"/>
      <c r="H89" s="3"/>
      <c r="I89" s="3"/>
      <c r="J89" s="3"/>
      <c r="K89" s="3"/>
      <c r="L89" s="9"/>
      <c r="M89" s="5"/>
      <c r="N89" s="5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ht="15.75" customHeight="1">
      <c r="A90" s="3"/>
      <c r="B90" s="3"/>
      <c r="C90" s="3"/>
      <c r="D90" s="3"/>
      <c r="E90" s="5"/>
      <c r="F90" s="3"/>
      <c r="G90" s="3"/>
      <c r="H90" s="3"/>
      <c r="I90" s="3"/>
      <c r="J90" s="3"/>
      <c r="K90" s="3"/>
      <c r="L90" s="9"/>
      <c r="M90" s="5"/>
      <c r="N90" s="5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ht="15.75" customHeight="1">
      <c r="A91" s="3"/>
      <c r="B91" s="3"/>
      <c r="C91" s="3"/>
      <c r="D91" s="3"/>
      <c r="E91" s="5"/>
      <c r="F91" s="3"/>
      <c r="G91" s="3"/>
      <c r="H91" s="3"/>
      <c r="I91" s="3"/>
      <c r="J91" s="3"/>
      <c r="K91" s="3"/>
      <c r="L91" s="9"/>
      <c r="M91" s="5"/>
      <c r="N91" s="5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ht="15.75" customHeight="1">
      <c r="A92" s="3"/>
      <c r="B92" s="3"/>
      <c r="C92" s="3"/>
      <c r="D92" s="3"/>
      <c r="E92" s="5"/>
      <c r="F92" s="3"/>
      <c r="G92" s="3"/>
      <c r="H92" s="3"/>
      <c r="I92" s="3"/>
      <c r="J92" s="3"/>
      <c r="K92" s="3"/>
      <c r="L92" s="9"/>
      <c r="M92" s="5"/>
      <c r="N92" s="5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ht="15.75" customHeight="1">
      <c r="A93" s="3"/>
      <c r="B93" s="3"/>
      <c r="C93" s="3"/>
      <c r="D93" s="3"/>
      <c r="E93" s="5"/>
      <c r="F93" s="3"/>
      <c r="G93" s="3"/>
      <c r="H93" s="3"/>
      <c r="I93" s="3"/>
      <c r="J93" s="3"/>
      <c r="K93" s="3"/>
      <c r="L93" s="9"/>
      <c r="M93" s="5"/>
      <c r="N93" s="5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ht="15.75" customHeight="1">
      <c r="A94" s="3"/>
      <c r="B94" s="3"/>
      <c r="C94" s="3"/>
      <c r="D94" s="3"/>
      <c r="E94" s="5"/>
      <c r="F94" s="3"/>
      <c r="G94" s="3"/>
      <c r="H94" s="3"/>
      <c r="I94" s="3"/>
      <c r="J94" s="3"/>
      <c r="K94" s="3"/>
      <c r="L94" s="9"/>
      <c r="M94" s="5"/>
      <c r="N94" s="5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ht="15.75" customHeight="1">
      <c r="A95" s="3"/>
      <c r="B95" s="3"/>
      <c r="C95" s="3"/>
      <c r="D95" s="3"/>
      <c r="E95" s="5"/>
      <c r="F95" s="3"/>
      <c r="G95" s="3"/>
      <c r="H95" s="3"/>
      <c r="I95" s="3"/>
      <c r="J95" s="3"/>
      <c r="K95" s="3"/>
      <c r="L95" s="9"/>
      <c r="M95" s="5"/>
      <c r="N95" s="5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ht="15.75" customHeight="1">
      <c r="A96" s="3"/>
      <c r="B96" s="3"/>
      <c r="C96" s="3"/>
      <c r="D96" s="3"/>
      <c r="E96" s="5"/>
      <c r="F96" s="3"/>
      <c r="G96" s="3"/>
      <c r="H96" s="3"/>
      <c r="I96" s="3"/>
      <c r="J96" s="3"/>
      <c r="K96" s="3"/>
      <c r="L96" s="9"/>
      <c r="M96" s="5"/>
      <c r="N96" s="5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ht="15.75" customHeight="1">
      <c r="A97" s="3"/>
      <c r="B97" s="3"/>
      <c r="C97" s="3"/>
      <c r="D97" s="3"/>
      <c r="E97" s="5"/>
      <c r="F97" s="3"/>
      <c r="G97" s="3"/>
      <c r="H97" s="3"/>
      <c r="I97" s="3"/>
      <c r="J97" s="3"/>
      <c r="K97" s="3"/>
      <c r="L97" s="9"/>
      <c r="M97" s="5"/>
      <c r="N97" s="5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ht="15.75" customHeight="1">
      <c r="A98" s="3"/>
      <c r="B98" s="3"/>
      <c r="C98" s="3"/>
      <c r="D98" s="3"/>
      <c r="E98" s="5"/>
      <c r="F98" s="3"/>
      <c r="G98" s="3"/>
      <c r="H98" s="3"/>
      <c r="I98" s="3"/>
      <c r="J98" s="3"/>
      <c r="K98" s="3"/>
      <c r="L98" s="9"/>
      <c r="M98" s="5"/>
      <c r="N98" s="5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ht="15.75" customHeight="1">
      <c r="A99" s="3"/>
      <c r="B99" s="3"/>
      <c r="C99" s="3"/>
      <c r="D99" s="3"/>
      <c r="E99" s="5"/>
      <c r="F99" s="3"/>
      <c r="G99" s="3"/>
      <c r="H99" s="3"/>
      <c r="I99" s="3"/>
      <c r="J99" s="3"/>
      <c r="K99" s="3"/>
      <c r="L99" s="9"/>
      <c r="M99" s="5"/>
      <c r="N99" s="5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ht="15.75" customHeight="1">
      <c r="A100" s="3"/>
      <c r="B100" s="3"/>
      <c r="C100" s="3"/>
      <c r="D100" s="3"/>
      <c r="E100" s="5"/>
      <c r="F100" s="3"/>
      <c r="G100" s="3"/>
      <c r="H100" s="3"/>
      <c r="I100" s="3"/>
      <c r="J100" s="3"/>
      <c r="K100" s="3"/>
      <c r="L100" s="9"/>
      <c r="M100" s="5"/>
      <c r="N100" s="5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ht="15.75" customHeight="1">
      <c r="A101" s="3"/>
      <c r="B101" s="3"/>
      <c r="C101" s="3"/>
      <c r="D101" s="3"/>
      <c r="E101" s="5"/>
      <c r="F101" s="3"/>
      <c r="G101" s="3"/>
      <c r="H101" s="3"/>
      <c r="I101" s="3"/>
      <c r="J101" s="3"/>
      <c r="K101" s="3"/>
      <c r="L101" s="9"/>
      <c r="M101" s="5"/>
      <c r="N101" s="5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ht="15.75" customHeight="1">
      <c r="A102" s="3"/>
      <c r="B102" s="3"/>
      <c r="C102" s="3"/>
      <c r="D102" s="3"/>
      <c r="E102" s="5"/>
      <c r="F102" s="3"/>
      <c r="G102" s="3"/>
      <c r="H102" s="3"/>
      <c r="I102" s="3"/>
      <c r="J102" s="3"/>
      <c r="K102" s="3"/>
      <c r="L102" s="9"/>
      <c r="M102" s="5"/>
      <c r="N102" s="5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ht="15.75" customHeight="1">
      <c r="A103" s="3"/>
      <c r="B103" s="3"/>
      <c r="C103" s="3"/>
      <c r="D103" s="3"/>
      <c r="E103" s="5"/>
      <c r="F103" s="3"/>
      <c r="G103" s="3"/>
      <c r="H103" s="3"/>
      <c r="I103" s="3"/>
      <c r="J103" s="3"/>
      <c r="K103" s="3"/>
      <c r="L103" s="9"/>
      <c r="M103" s="5"/>
      <c r="N103" s="5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ht="15.75" customHeight="1">
      <c r="A104" s="3"/>
      <c r="B104" s="3"/>
      <c r="C104" s="3"/>
      <c r="D104" s="3"/>
      <c r="E104" s="5"/>
      <c r="F104" s="3"/>
      <c r="G104" s="3"/>
      <c r="H104" s="3"/>
      <c r="I104" s="3"/>
      <c r="J104" s="3"/>
      <c r="K104" s="3"/>
      <c r="L104" s="9"/>
      <c r="M104" s="5"/>
      <c r="N104" s="5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ht="15.75" customHeight="1">
      <c r="A105" s="3"/>
      <c r="B105" s="3"/>
      <c r="C105" s="3"/>
      <c r="D105" s="3"/>
      <c r="E105" s="5"/>
      <c r="F105" s="3"/>
      <c r="G105" s="3"/>
      <c r="H105" s="3"/>
      <c r="I105" s="3"/>
      <c r="J105" s="3"/>
      <c r="K105" s="3"/>
      <c r="L105" s="9"/>
      <c r="M105" s="5"/>
      <c r="N105" s="5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ht="15.75" customHeight="1">
      <c r="A106" s="3"/>
      <c r="B106" s="3"/>
      <c r="C106" s="3"/>
      <c r="D106" s="3"/>
      <c r="E106" s="5"/>
      <c r="F106" s="3"/>
      <c r="G106" s="3"/>
      <c r="H106" s="3"/>
      <c r="I106" s="3"/>
      <c r="J106" s="3"/>
      <c r="K106" s="3"/>
      <c r="L106" s="9"/>
      <c r="M106" s="5"/>
      <c r="N106" s="5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ht="15.75" customHeight="1">
      <c r="A107" s="3"/>
      <c r="B107" s="3"/>
      <c r="C107" s="3"/>
      <c r="D107" s="3"/>
      <c r="E107" s="5"/>
      <c r="F107" s="3"/>
      <c r="G107" s="3"/>
      <c r="H107" s="3"/>
      <c r="I107" s="3"/>
      <c r="J107" s="3"/>
      <c r="K107" s="3"/>
      <c r="L107" s="9"/>
      <c r="M107" s="5"/>
      <c r="N107" s="5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ht="15.75" customHeight="1">
      <c r="A108" s="3"/>
      <c r="B108" s="3"/>
      <c r="C108" s="3"/>
      <c r="D108" s="3"/>
      <c r="E108" s="5"/>
      <c r="F108" s="3"/>
      <c r="G108" s="3"/>
      <c r="H108" s="3"/>
      <c r="I108" s="3"/>
      <c r="J108" s="3"/>
      <c r="K108" s="3"/>
      <c r="L108" s="9"/>
      <c r="M108" s="5"/>
      <c r="N108" s="5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ht="15.75" customHeight="1">
      <c r="A109" s="3"/>
      <c r="B109" s="3"/>
      <c r="C109" s="3"/>
      <c r="D109" s="3"/>
      <c r="E109" s="5"/>
      <c r="F109" s="3"/>
      <c r="G109" s="3"/>
      <c r="H109" s="3"/>
      <c r="I109" s="3"/>
      <c r="J109" s="3"/>
      <c r="K109" s="3"/>
      <c r="L109" s="9"/>
      <c r="M109" s="5"/>
      <c r="N109" s="5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ht="15.75" customHeight="1">
      <c r="A110" s="3"/>
      <c r="B110" s="3"/>
      <c r="C110" s="3"/>
      <c r="D110" s="3"/>
      <c r="E110" s="5"/>
      <c r="F110" s="3"/>
      <c r="G110" s="3"/>
      <c r="H110" s="3"/>
      <c r="I110" s="3"/>
      <c r="J110" s="3"/>
      <c r="K110" s="3"/>
      <c r="L110" s="9"/>
      <c r="M110" s="5"/>
      <c r="N110" s="5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ht="15.75" customHeight="1">
      <c r="A111" s="3"/>
      <c r="B111" s="3"/>
      <c r="C111" s="3"/>
      <c r="D111" s="3"/>
      <c r="E111" s="5"/>
      <c r="F111" s="3"/>
      <c r="G111" s="3"/>
      <c r="H111" s="3"/>
      <c r="I111" s="3"/>
      <c r="J111" s="3"/>
      <c r="K111" s="3"/>
      <c r="L111" s="9"/>
      <c r="M111" s="5"/>
      <c r="N111" s="5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ht="15.75" customHeight="1">
      <c r="A112" s="3"/>
      <c r="B112" s="3"/>
      <c r="C112" s="3"/>
      <c r="D112" s="3"/>
      <c r="E112" s="5"/>
      <c r="F112" s="3"/>
      <c r="G112" s="3"/>
      <c r="H112" s="3"/>
      <c r="I112" s="3"/>
      <c r="J112" s="3"/>
      <c r="K112" s="3"/>
      <c r="L112" s="9"/>
      <c r="M112" s="5"/>
      <c r="N112" s="5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ht="15.75" customHeight="1">
      <c r="A113" s="3"/>
      <c r="B113" s="3"/>
      <c r="C113" s="3"/>
      <c r="D113" s="3"/>
      <c r="E113" s="5"/>
      <c r="F113" s="3"/>
      <c r="G113" s="3"/>
      <c r="H113" s="3"/>
      <c r="I113" s="3"/>
      <c r="J113" s="3"/>
      <c r="K113" s="3"/>
      <c r="L113" s="9"/>
      <c r="M113" s="5"/>
      <c r="N113" s="5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5.75" customHeight="1">
      <c r="A114" s="3"/>
      <c r="B114" s="3"/>
      <c r="C114" s="3"/>
      <c r="D114" s="3"/>
      <c r="E114" s="5"/>
      <c r="F114" s="3"/>
      <c r="G114" s="3"/>
      <c r="H114" s="3"/>
      <c r="I114" s="3"/>
      <c r="J114" s="3"/>
      <c r="K114" s="3"/>
      <c r="L114" s="9"/>
      <c r="M114" s="5"/>
      <c r="N114" s="5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5.75" customHeight="1">
      <c r="A115" s="3"/>
      <c r="B115" s="3"/>
      <c r="C115" s="3"/>
      <c r="D115" s="3"/>
      <c r="E115" s="5"/>
      <c r="F115" s="3"/>
      <c r="G115" s="3"/>
      <c r="H115" s="3"/>
      <c r="I115" s="3"/>
      <c r="J115" s="3"/>
      <c r="K115" s="3"/>
      <c r="L115" s="9"/>
      <c r="M115" s="5"/>
      <c r="N115" s="5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5.75" customHeight="1">
      <c r="A116" s="3"/>
      <c r="B116" s="3"/>
      <c r="C116" s="3"/>
      <c r="D116" s="3"/>
      <c r="E116" s="5"/>
      <c r="F116" s="3"/>
      <c r="G116" s="3"/>
      <c r="H116" s="3"/>
      <c r="I116" s="3"/>
      <c r="J116" s="3"/>
      <c r="K116" s="3"/>
      <c r="L116" s="9"/>
      <c r="M116" s="5"/>
      <c r="N116" s="5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5.75" customHeight="1">
      <c r="A117" s="3"/>
      <c r="B117" s="3"/>
      <c r="C117" s="3"/>
      <c r="D117" s="3"/>
      <c r="E117" s="5"/>
      <c r="F117" s="3"/>
      <c r="G117" s="3"/>
      <c r="H117" s="3"/>
      <c r="I117" s="3"/>
      <c r="J117" s="3"/>
      <c r="K117" s="3"/>
      <c r="L117" s="9"/>
      <c r="M117" s="5"/>
      <c r="N117" s="5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5.75" customHeight="1">
      <c r="A118" s="3"/>
      <c r="B118" s="3"/>
      <c r="C118" s="3"/>
      <c r="D118" s="3"/>
      <c r="E118" s="5"/>
      <c r="F118" s="3"/>
      <c r="G118" s="3"/>
      <c r="H118" s="3"/>
      <c r="I118" s="3"/>
      <c r="J118" s="3"/>
      <c r="K118" s="3"/>
      <c r="L118" s="9"/>
      <c r="M118" s="5"/>
      <c r="N118" s="5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5.75" customHeight="1">
      <c r="A119" s="3"/>
      <c r="B119" s="3"/>
      <c r="C119" s="3"/>
      <c r="D119" s="3"/>
      <c r="E119" s="5"/>
      <c r="F119" s="3"/>
      <c r="G119" s="3"/>
      <c r="H119" s="3"/>
      <c r="I119" s="3"/>
      <c r="J119" s="3"/>
      <c r="K119" s="3"/>
      <c r="L119" s="9"/>
      <c r="M119" s="5"/>
      <c r="N119" s="5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5.75" customHeight="1">
      <c r="A120" s="3"/>
      <c r="B120" s="3"/>
      <c r="C120" s="3"/>
      <c r="D120" s="3"/>
      <c r="E120" s="5"/>
      <c r="F120" s="3"/>
      <c r="G120" s="3"/>
      <c r="H120" s="3"/>
      <c r="I120" s="3"/>
      <c r="J120" s="3"/>
      <c r="K120" s="3"/>
      <c r="L120" s="9"/>
      <c r="M120" s="5"/>
      <c r="N120" s="5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5.75" customHeight="1">
      <c r="A121" s="3"/>
      <c r="B121" s="3"/>
      <c r="C121" s="3"/>
      <c r="D121" s="3"/>
      <c r="E121" s="5"/>
      <c r="F121" s="3"/>
      <c r="G121" s="3"/>
      <c r="H121" s="3"/>
      <c r="I121" s="3"/>
      <c r="J121" s="3"/>
      <c r="K121" s="3"/>
      <c r="L121" s="9"/>
      <c r="M121" s="5"/>
      <c r="N121" s="5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5.75" customHeight="1">
      <c r="A122" s="3"/>
      <c r="B122" s="3"/>
      <c r="C122" s="3"/>
      <c r="D122" s="3"/>
      <c r="E122" s="5"/>
      <c r="F122" s="3"/>
      <c r="G122" s="3"/>
      <c r="H122" s="3"/>
      <c r="I122" s="3"/>
      <c r="J122" s="3"/>
      <c r="K122" s="3"/>
      <c r="L122" s="9"/>
      <c r="M122" s="5"/>
      <c r="N122" s="5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5.75" customHeight="1">
      <c r="A123" s="3"/>
      <c r="B123" s="3"/>
      <c r="C123" s="3"/>
      <c r="D123" s="3"/>
      <c r="E123" s="5"/>
      <c r="F123" s="3"/>
      <c r="G123" s="3"/>
      <c r="H123" s="3"/>
      <c r="I123" s="3"/>
      <c r="J123" s="3"/>
      <c r="K123" s="3"/>
      <c r="L123" s="9"/>
      <c r="M123" s="5"/>
      <c r="N123" s="5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5.75" customHeight="1">
      <c r="A124" s="3"/>
      <c r="B124" s="3"/>
      <c r="C124" s="3"/>
      <c r="D124" s="3"/>
      <c r="E124" s="5"/>
      <c r="F124" s="3"/>
      <c r="G124" s="3"/>
      <c r="H124" s="3"/>
      <c r="I124" s="3"/>
      <c r="J124" s="3"/>
      <c r="K124" s="3"/>
      <c r="L124" s="9"/>
      <c r="M124" s="5"/>
      <c r="N124" s="5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5.75" customHeight="1">
      <c r="A125" s="3"/>
      <c r="B125" s="3"/>
      <c r="C125" s="3"/>
      <c r="D125" s="3"/>
      <c r="E125" s="5"/>
      <c r="F125" s="3"/>
      <c r="G125" s="3"/>
      <c r="H125" s="3"/>
      <c r="I125" s="3"/>
      <c r="J125" s="3"/>
      <c r="K125" s="3"/>
      <c r="L125" s="9"/>
      <c r="M125" s="5"/>
      <c r="N125" s="5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ht="15.75" customHeight="1">
      <c r="A126" s="3"/>
      <c r="B126" s="3"/>
      <c r="C126" s="3"/>
      <c r="D126" s="3"/>
      <c r="E126" s="5"/>
      <c r="F126" s="3"/>
      <c r="G126" s="3"/>
      <c r="H126" s="3"/>
      <c r="I126" s="3"/>
      <c r="J126" s="3"/>
      <c r="K126" s="3"/>
      <c r="L126" s="9"/>
      <c r="M126" s="5"/>
      <c r="N126" s="5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ht="15.75" customHeight="1">
      <c r="A127" s="3"/>
      <c r="B127" s="3"/>
      <c r="C127" s="3"/>
      <c r="D127" s="3"/>
      <c r="E127" s="5"/>
      <c r="F127" s="3"/>
      <c r="G127" s="3"/>
      <c r="H127" s="3"/>
      <c r="I127" s="3"/>
      <c r="J127" s="3"/>
      <c r="K127" s="3"/>
      <c r="L127" s="9"/>
      <c r="M127" s="5"/>
      <c r="N127" s="5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ht="15.75" customHeight="1">
      <c r="A128" s="3"/>
      <c r="B128" s="3"/>
      <c r="C128" s="3"/>
      <c r="D128" s="3"/>
      <c r="E128" s="5"/>
      <c r="F128" s="3"/>
      <c r="G128" s="3"/>
      <c r="H128" s="3"/>
      <c r="I128" s="3"/>
      <c r="J128" s="3"/>
      <c r="K128" s="3"/>
      <c r="L128" s="9"/>
      <c r="M128" s="5"/>
      <c r="N128" s="5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ht="15.75" customHeight="1">
      <c r="A129" s="3"/>
      <c r="B129" s="3"/>
      <c r="C129" s="3"/>
      <c r="D129" s="3"/>
      <c r="E129" s="5"/>
      <c r="F129" s="3"/>
      <c r="G129" s="3"/>
      <c r="H129" s="3"/>
      <c r="I129" s="3"/>
      <c r="J129" s="3"/>
      <c r="K129" s="3"/>
      <c r="L129" s="9"/>
      <c r="M129" s="5"/>
      <c r="N129" s="5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ht="15.75" customHeight="1">
      <c r="A130" s="3"/>
      <c r="B130" s="3"/>
      <c r="C130" s="3"/>
      <c r="D130" s="3"/>
      <c r="E130" s="5"/>
      <c r="F130" s="3"/>
      <c r="G130" s="3"/>
      <c r="H130" s="3"/>
      <c r="I130" s="3"/>
      <c r="J130" s="3"/>
      <c r="K130" s="3"/>
      <c r="L130" s="9"/>
      <c r="M130" s="5"/>
      <c r="N130" s="5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ht="15.75" customHeight="1">
      <c r="A131" s="3"/>
      <c r="B131" s="3"/>
      <c r="C131" s="3"/>
      <c r="D131" s="3"/>
      <c r="E131" s="5"/>
      <c r="F131" s="3"/>
      <c r="G131" s="3"/>
      <c r="H131" s="3"/>
      <c r="I131" s="3"/>
      <c r="J131" s="3"/>
      <c r="K131" s="3"/>
      <c r="L131" s="9"/>
      <c r="M131" s="5"/>
      <c r="N131" s="5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ht="15.75" customHeight="1">
      <c r="A132" s="3"/>
      <c r="B132" s="3"/>
      <c r="C132" s="3"/>
      <c r="D132" s="3"/>
      <c r="E132" s="5"/>
      <c r="F132" s="3"/>
      <c r="G132" s="3"/>
      <c r="H132" s="3"/>
      <c r="I132" s="3"/>
      <c r="J132" s="3"/>
      <c r="K132" s="3"/>
      <c r="L132" s="9"/>
      <c r="M132" s="5"/>
      <c r="N132" s="5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ht="15.75" customHeight="1">
      <c r="A133" s="3"/>
      <c r="B133" s="3"/>
      <c r="C133" s="3"/>
      <c r="D133" s="3"/>
      <c r="E133" s="5"/>
      <c r="F133" s="3"/>
      <c r="G133" s="3"/>
      <c r="H133" s="3"/>
      <c r="I133" s="3"/>
      <c r="J133" s="3"/>
      <c r="K133" s="3"/>
      <c r="L133" s="9"/>
      <c r="M133" s="5"/>
      <c r="N133" s="5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ht="15.75" customHeight="1">
      <c r="A134" s="3"/>
      <c r="B134" s="3"/>
      <c r="C134" s="3"/>
      <c r="D134" s="3"/>
      <c r="E134" s="5"/>
      <c r="F134" s="3"/>
      <c r="G134" s="3"/>
      <c r="H134" s="3"/>
      <c r="I134" s="3"/>
      <c r="J134" s="3"/>
      <c r="K134" s="3"/>
      <c r="L134" s="9"/>
      <c r="M134" s="5"/>
      <c r="N134" s="5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ht="15.75" customHeight="1">
      <c r="A135" s="3"/>
      <c r="B135" s="3"/>
      <c r="C135" s="3"/>
      <c r="D135" s="3"/>
      <c r="E135" s="5"/>
      <c r="F135" s="3"/>
      <c r="G135" s="3"/>
      <c r="H135" s="3"/>
      <c r="I135" s="3"/>
      <c r="J135" s="3"/>
      <c r="K135" s="3"/>
      <c r="L135" s="9"/>
      <c r="M135" s="5"/>
      <c r="N135" s="5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ht="15.75" customHeight="1">
      <c r="A136" s="3"/>
      <c r="B136" s="3"/>
      <c r="C136" s="3"/>
      <c r="D136" s="3"/>
      <c r="E136" s="5"/>
      <c r="F136" s="3"/>
      <c r="G136" s="3"/>
      <c r="H136" s="3"/>
      <c r="I136" s="3"/>
      <c r="J136" s="3"/>
      <c r="K136" s="3"/>
      <c r="L136" s="9"/>
      <c r="M136" s="5"/>
      <c r="N136" s="5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ht="15.75" customHeight="1">
      <c r="A137" s="3"/>
      <c r="B137" s="3"/>
      <c r="C137" s="3"/>
      <c r="D137" s="3"/>
      <c r="E137" s="5"/>
      <c r="F137" s="3"/>
      <c r="G137" s="3"/>
      <c r="H137" s="3"/>
      <c r="I137" s="3"/>
      <c r="J137" s="3"/>
      <c r="K137" s="3"/>
      <c r="L137" s="9"/>
      <c r="M137" s="5"/>
      <c r="N137" s="5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ht="15.75" customHeight="1">
      <c r="A138" s="3"/>
      <c r="B138" s="3"/>
      <c r="C138" s="3"/>
      <c r="D138" s="3"/>
      <c r="E138" s="5"/>
      <c r="F138" s="3"/>
      <c r="G138" s="3"/>
      <c r="H138" s="3"/>
      <c r="I138" s="3"/>
      <c r="J138" s="3"/>
      <c r="K138" s="3"/>
      <c r="L138" s="9"/>
      <c r="M138" s="5"/>
      <c r="N138" s="5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ht="15.75" customHeight="1">
      <c r="A139" s="3"/>
      <c r="B139" s="3"/>
      <c r="C139" s="3"/>
      <c r="D139" s="3"/>
      <c r="E139" s="5"/>
      <c r="F139" s="3"/>
      <c r="G139" s="3"/>
      <c r="H139" s="3"/>
      <c r="I139" s="3"/>
      <c r="J139" s="3"/>
      <c r="K139" s="3"/>
      <c r="L139" s="9"/>
      <c r="M139" s="5"/>
      <c r="N139" s="5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ht="15.75" customHeight="1">
      <c r="A140" s="3"/>
      <c r="B140" s="3"/>
      <c r="C140" s="3"/>
      <c r="D140" s="3"/>
      <c r="E140" s="5"/>
      <c r="F140" s="3"/>
      <c r="G140" s="3"/>
      <c r="H140" s="3"/>
      <c r="I140" s="3"/>
      <c r="J140" s="3"/>
      <c r="K140" s="3"/>
      <c r="L140" s="9"/>
      <c r="M140" s="5"/>
      <c r="N140" s="5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ht="15.75" customHeight="1">
      <c r="A141" s="3"/>
      <c r="B141" s="3"/>
      <c r="C141" s="3"/>
      <c r="D141" s="3"/>
      <c r="E141" s="5"/>
      <c r="F141" s="3"/>
      <c r="G141" s="3"/>
      <c r="H141" s="3"/>
      <c r="I141" s="3"/>
      <c r="J141" s="3"/>
      <c r="K141" s="3"/>
      <c r="L141" s="9"/>
      <c r="M141" s="5"/>
      <c r="N141" s="5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ht="15.75" customHeight="1">
      <c r="A142" s="3"/>
      <c r="B142" s="3"/>
      <c r="C142" s="3"/>
      <c r="D142" s="3"/>
      <c r="E142" s="5"/>
      <c r="F142" s="3"/>
      <c r="G142" s="3"/>
      <c r="H142" s="3"/>
      <c r="I142" s="3"/>
      <c r="J142" s="3"/>
      <c r="K142" s="3"/>
      <c r="L142" s="9"/>
      <c r="M142" s="5"/>
      <c r="N142" s="5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ht="15.75" customHeight="1">
      <c r="A143" s="3"/>
      <c r="B143" s="3"/>
      <c r="C143" s="3"/>
      <c r="D143" s="3"/>
      <c r="E143" s="5"/>
      <c r="F143" s="3"/>
      <c r="G143" s="3"/>
      <c r="H143" s="3"/>
      <c r="I143" s="3"/>
      <c r="J143" s="3"/>
      <c r="K143" s="3"/>
      <c r="L143" s="9"/>
      <c r="M143" s="5"/>
      <c r="N143" s="5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ht="15.75" customHeight="1">
      <c r="A144" s="3"/>
      <c r="B144" s="3"/>
      <c r="C144" s="3"/>
      <c r="D144" s="3"/>
      <c r="E144" s="5"/>
      <c r="F144" s="3"/>
      <c r="G144" s="3"/>
      <c r="H144" s="3"/>
      <c r="I144" s="3"/>
      <c r="J144" s="3"/>
      <c r="K144" s="3"/>
      <c r="L144" s="9"/>
      <c r="M144" s="5"/>
      <c r="N144" s="5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ht="15.75" customHeight="1">
      <c r="A145" s="3"/>
      <c r="B145" s="3"/>
      <c r="C145" s="3"/>
      <c r="D145" s="3"/>
      <c r="E145" s="5"/>
      <c r="F145" s="3"/>
      <c r="G145" s="3"/>
      <c r="H145" s="3"/>
      <c r="I145" s="3"/>
      <c r="J145" s="3"/>
      <c r="K145" s="3"/>
      <c r="L145" s="9"/>
      <c r="M145" s="5"/>
      <c r="N145" s="5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ht="15.75" customHeight="1">
      <c r="A146" s="3"/>
      <c r="B146" s="3"/>
      <c r="C146" s="3"/>
      <c r="D146" s="3"/>
      <c r="E146" s="5"/>
      <c r="F146" s="3"/>
      <c r="G146" s="3"/>
      <c r="H146" s="3"/>
      <c r="I146" s="3"/>
      <c r="J146" s="3"/>
      <c r="K146" s="3"/>
      <c r="L146" s="9"/>
      <c r="M146" s="5"/>
      <c r="N146" s="5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ht="15.75" customHeight="1">
      <c r="A147" s="3"/>
      <c r="B147" s="3"/>
      <c r="C147" s="3"/>
      <c r="D147" s="3"/>
      <c r="E147" s="5"/>
      <c r="F147" s="3"/>
      <c r="G147" s="3"/>
      <c r="H147" s="3"/>
      <c r="I147" s="3"/>
      <c r="J147" s="3"/>
      <c r="K147" s="3"/>
      <c r="L147" s="9"/>
      <c r="M147" s="5"/>
      <c r="N147" s="5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ht="15.75" customHeight="1">
      <c r="A148" s="3"/>
      <c r="B148" s="3"/>
      <c r="C148" s="3"/>
      <c r="D148" s="3"/>
      <c r="E148" s="5"/>
      <c r="F148" s="3"/>
      <c r="G148" s="3"/>
      <c r="H148" s="3"/>
      <c r="I148" s="3"/>
      <c r="J148" s="3"/>
      <c r="K148" s="3"/>
      <c r="L148" s="9"/>
      <c r="M148" s="5"/>
      <c r="N148" s="5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ht="15.75" customHeight="1">
      <c r="A149" s="3"/>
      <c r="B149" s="3"/>
      <c r="C149" s="3"/>
      <c r="D149" s="3"/>
      <c r="E149" s="5"/>
      <c r="F149" s="3"/>
      <c r="G149" s="3"/>
      <c r="H149" s="3"/>
      <c r="I149" s="3"/>
      <c r="J149" s="3"/>
      <c r="K149" s="3"/>
      <c r="L149" s="9"/>
      <c r="M149" s="5"/>
      <c r="N149" s="5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ht="15.75" customHeight="1">
      <c r="A150" s="3"/>
      <c r="B150" s="3"/>
      <c r="C150" s="3"/>
      <c r="D150" s="3"/>
      <c r="E150" s="5"/>
      <c r="F150" s="3"/>
      <c r="G150" s="3"/>
      <c r="H150" s="3"/>
      <c r="I150" s="3"/>
      <c r="J150" s="3"/>
      <c r="K150" s="3"/>
      <c r="L150" s="9"/>
      <c r="M150" s="5"/>
      <c r="N150" s="5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ht="15.75" customHeight="1">
      <c r="A151" s="3"/>
      <c r="B151" s="3"/>
      <c r="C151" s="3"/>
      <c r="D151" s="3"/>
      <c r="E151" s="5"/>
      <c r="F151" s="3"/>
      <c r="G151" s="3"/>
      <c r="H151" s="3"/>
      <c r="I151" s="3"/>
      <c r="J151" s="3"/>
      <c r="K151" s="3"/>
      <c r="L151" s="9"/>
      <c r="M151" s="5"/>
      <c r="N151" s="5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ht="15.75" customHeight="1">
      <c r="A152" s="3"/>
      <c r="B152" s="3"/>
      <c r="C152" s="3"/>
      <c r="D152" s="3"/>
      <c r="E152" s="5"/>
      <c r="F152" s="3"/>
      <c r="G152" s="3"/>
      <c r="H152" s="3"/>
      <c r="I152" s="3"/>
      <c r="J152" s="3"/>
      <c r="K152" s="3"/>
      <c r="L152" s="9"/>
      <c r="M152" s="5"/>
      <c r="N152" s="5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ht="15.75" customHeight="1">
      <c r="A153" s="3"/>
      <c r="B153" s="3"/>
      <c r="C153" s="3"/>
      <c r="D153" s="3"/>
      <c r="E153" s="5"/>
      <c r="F153" s="3"/>
      <c r="G153" s="3"/>
      <c r="H153" s="3"/>
      <c r="I153" s="3"/>
      <c r="J153" s="3"/>
      <c r="K153" s="3"/>
      <c r="L153" s="9"/>
      <c r="M153" s="5"/>
      <c r="N153" s="5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ht="15.75" customHeight="1">
      <c r="A154" s="3"/>
      <c r="B154" s="3"/>
      <c r="C154" s="3"/>
      <c r="D154" s="3"/>
      <c r="E154" s="5"/>
      <c r="F154" s="3"/>
      <c r="G154" s="3"/>
      <c r="H154" s="3"/>
      <c r="I154" s="3"/>
      <c r="J154" s="3"/>
      <c r="K154" s="3"/>
      <c r="L154" s="9"/>
      <c r="M154" s="5"/>
      <c r="N154" s="5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ht="15.75" customHeight="1">
      <c r="A155" s="3"/>
      <c r="B155" s="3"/>
      <c r="C155" s="3"/>
      <c r="D155" s="3"/>
      <c r="E155" s="5"/>
      <c r="F155" s="3"/>
      <c r="G155" s="3"/>
      <c r="H155" s="3"/>
      <c r="I155" s="3"/>
      <c r="J155" s="3"/>
      <c r="K155" s="3"/>
      <c r="L155" s="9"/>
      <c r="M155" s="5"/>
      <c r="N155" s="5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ht="15.75" customHeight="1">
      <c r="A156" s="3"/>
      <c r="B156" s="3"/>
      <c r="C156" s="3"/>
      <c r="D156" s="3"/>
      <c r="E156" s="5"/>
      <c r="F156" s="3"/>
      <c r="G156" s="3"/>
      <c r="H156" s="3"/>
      <c r="I156" s="3"/>
      <c r="J156" s="3"/>
      <c r="K156" s="3"/>
      <c r="L156" s="9"/>
      <c r="M156" s="5"/>
      <c r="N156" s="5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ht="15.75" customHeight="1">
      <c r="A157" s="3"/>
      <c r="B157" s="3"/>
      <c r="C157" s="3"/>
      <c r="D157" s="3"/>
      <c r="E157" s="5"/>
      <c r="F157" s="3"/>
      <c r="G157" s="3"/>
      <c r="H157" s="3"/>
      <c r="I157" s="3"/>
      <c r="J157" s="3"/>
      <c r="K157" s="3"/>
      <c r="L157" s="9"/>
      <c r="M157" s="5"/>
      <c r="N157" s="5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ht="15.75" customHeight="1">
      <c r="A158" s="3"/>
      <c r="B158" s="3"/>
      <c r="C158" s="3"/>
      <c r="D158" s="3"/>
      <c r="E158" s="5"/>
      <c r="F158" s="3"/>
      <c r="G158" s="3"/>
      <c r="H158" s="3"/>
      <c r="I158" s="3"/>
      <c r="J158" s="3"/>
      <c r="K158" s="3"/>
      <c r="L158" s="9"/>
      <c r="M158" s="5"/>
      <c r="N158" s="5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ht="15.75" customHeight="1">
      <c r="A159" s="3"/>
      <c r="B159" s="3"/>
      <c r="C159" s="3"/>
      <c r="D159" s="3"/>
      <c r="E159" s="5"/>
      <c r="F159" s="3"/>
      <c r="G159" s="3"/>
      <c r="H159" s="3"/>
      <c r="I159" s="3"/>
      <c r="J159" s="3"/>
      <c r="K159" s="3"/>
      <c r="L159" s="9"/>
      <c r="M159" s="5"/>
      <c r="N159" s="5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ht="15.75" customHeight="1">
      <c r="A160" s="3"/>
      <c r="B160" s="3"/>
      <c r="C160" s="3"/>
      <c r="D160" s="3"/>
      <c r="E160" s="5"/>
      <c r="F160" s="3"/>
      <c r="G160" s="3"/>
      <c r="H160" s="3"/>
      <c r="I160" s="3"/>
      <c r="J160" s="3"/>
      <c r="K160" s="3"/>
      <c r="L160" s="9"/>
      <c r="M160" s="5"/>
      <c r="N160" s="5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ht="15.75" customHeight="1">
      <c r="A161" s="3"/>
      <c r="B161" s="3"/>
      <c r="C161" s="3"/>
      <c r="D161" s="3"/>
      <c r="E161" s="5"/>
      <c r="F161" s="3"/>
      <c r="G161" s="3"/>
      <c r="H161" s="3"/>
      <c r="I161" s="3"/>
      <c r="J161" s="3"/>
      <c r="K161" s="3"/>
      <c r="L161" s="9"/>
      <c r="M161" s="5"/>
      <c r="N161" s="5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ht="15.75" customHeight="1">
      <c r="A162" s="3"/>
      <c r="B162" s="3"/>
      <c r="C162" s="3"/>
      <c r="D162" s="3"/>
      <c r="E162" s="5"/>
      <c r="F162" s="3"/>
      <c r="G162" s="3"/>
      <c r="H162" s="3"/>
      <c r="I162" s="3"/>
      <c r="J162" s="3"/>
      <c r="K162" s="3"/>
      <c r="L162" s="9"/>
      <c r="M162" s="5"/>
      <c r="N162" s="5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ht="15.75" customHeight="1">
      <c r="A163" s="3"/>
      <c r="B163" s="3"/>
      <c r="C163" s="3"/>
      <c r="D163" s="3"/>
      <c r="E163" s="5"/>
      <c r="F163" s="3"/>
      <c r="G163" s="3"/>
      <c r="H163" s="3"/>
      <c r="I163" s="3"/>
      <c r="J163" s="3"/>
      <c r="K163" s="3"/>
      <c r="L163" s="9"/>
      <c r="M163" s="5"/>
      <c r="N163" s="5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ht="15.75" customHeight="1">
      <c r="A164" s="3"/>
      <c r="B164" s="3"/>
      <c r="C164" s="3"/>
      <c r="D164" s="3"/>
      <c r="E164" s="5"/>
      <c r="F164" s="3"/>
      <c r="G164" s="3"/>
      <c r="H164" s="3"/>
      <c r="I164" s="3"/>
      <c r="J164" s="3"/>
      <c r="K164" s="3"/>
      <c r="L164" s="9"/>
      <c r="M164" s="5"/>
      <c r="N164" s="5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ht="15.75" customHeight="1">
      <c r="A165" s="3"/>
      <c r="B165" s="3"/>
      <c r="C165" s="3"/>
      <c r="D165" s="3"/>
      <c r="E165" s="5"/>
      <c r="F165" s="3"/>
      <c r="G165" s="3"/>
      <c r="H165" s="3"/>
      <c r="I165" s="3"/>
      <c r="J165" s="3"/>
      <c r="K165" s="3"/>
      <c r="L165" s="9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ht="15.75" customHeight="1">
      <c r="A166" s="3"/>
      <c r="B166" s="3"/>
      <c r="C166" s="3"/>
      <c r="D166" s="3"/>
      <c r="E166" s="5"/>
      <c r="F166" s="3"/>
      <c r="G166" s="3"/>
      <c r="H166" s="3"/>
      <c r="I166" s="3"/>
      <c r="J166" s="3"/>
      <c r="K166" s="3"/>
      <c r="L166" s="9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ht="15.75" customHeight="1">
      <c r="A167" s="3"/>
      <c r="B167" s="3"/>
      <c r="C167" s="3"/>
      <c r="D167" s="3"/>
      <c r="E167" s="5"/>
      <c r="F167" s="3"/>
      <c r="G167" s="3"/>
      <c r="H167" s="3"/>
      <c r="I167" s="3"/>
      <c r="J167" s="3"/>
      <c r="K167" s="3"/>
      <c r="L167" s="9"/>
      <c r="M167" s="5"/>
      <c r="N167" s="5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ht="15.75" customHeight="1">
      <c r="A168" s="3"/>
      <c r="B168" s="3"/>
      <c r="C168" s="3"/>
      <c r="D168" s="3"/>
      <c r="E168" s="5"/>
      <c r="F168" s="3"/>
      <c r="G168" s="3"/>
      <c r="H168" s="3"/>
      <c r="I168" s="3"/>
      <c r="J168" s="3"/>
      <c r="K168" s="3"/>
      <c r="L168" s="9"/>
      <c r="M168" s="5"/>
      <c r="N168" s="5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ht="15.75" customHeight="1">
      <c r="A169" s="3"/>
      <c r="B169" s="3"/>
      <c r="C169" s="3"/>
      <c r="D169" s="3"/>
      <c r="E169" s="5"/>
      <c r="F169" s="3"/>
      <c r="G169" s="3"/>
      <c r="H169" s="3"/>
      <c r="I169" s="3"/>
      <c r="J169" s="3"/>
      <c r="K169" s="3"/>
      <c r="L169" s="9"/>
      <c r="M169" s="5"/>
      <c r="N169" s="5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ht="15.75" customHeight="1">
      <c r="A170" s="3"/>
      <c r="B170" s="3"/>
      <c r="C170" s="3"/>
      <c r="D170" s="3"/>
      <c r="E170" s="5"/>
      <c r="F170" s="3"/>
      <c r="G170" s="3"/>
      <c r="H170" s="3"/>
      <c r="I170" s="3"/>
      <c r="J170" s="3"/>
      <c r="K170" s="3"/>
      <c r="L170" s="9"/>
      <c r="M170" s="5"/>
      <c r="N170" s="5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ht="15.75" customHeight="1">
      <c r="A171" s="3"/>
      <c r="B171" s="3"/>
      <c r="C171" s="3"/>
      <c r="D171" s="3"/>
      <c r="E171" s="5"/>
      <c r="F171" s="3"/>
      <c r="G171" s="3"/>
      <c r="H171" s="3"/>
      <c r="I171" s="3"/>
      <c r="J171" s="3"/>
      <c r="K171" s="3"/>
      <c r="L171" s="9"/>
      <c r="M171" s="5"/>
      <c r="N171" s="5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ht="15.75" customHeight="1">
      <c r="A172" s="3"/>
      <c r="B172" s="3"/>
      <c r="C172" s="3"/>
      <c r="D172" s="3"/>
      <c r="E172" s="5"/>
      <c r="F172" s="3"/>
      <c r="G172" s="3"/>
      <c r="H172" s="3"/>
      <c r="I172" s="3"/>
      <c r="J172" s="3"/>
      <c r="K172" s="3"/>
      <c r="L172" s="9"/>
      <c r="M172" s="5"/>
      <c r="N172" s="5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ht="15.75" customHeight="1">
      <c r="A173" s="3"/>
      <c r="B173" s="3"/>
      <c r="C173" s="3"/>
      <c r="D173" s="3"/>
      <c r="E173" s="5"/>
      <c r="F173" s="3"/>
      <c r="G173" s="3"/>
      <c r="H173" s="3"/>
      <c r="I173" s="3"/>
      <c r="J173" s="3"/>
      <c r="K173" s="3"/>
      <c r="L173" s="9"/>
      <c r="M173" s="5"/>
      <c r="N173" s="5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ht="15.75" customHeight="1">
      <c r="A174" s="3"/>
      <c r="B174" s="3"/>
      <c r="C174" s="3"/>
      <c r="D174" s="3"/>
      <c r="E174" s="5"/>
      <c r="F174" s="3"/>
      <c r="G174" s="3"/>
      <c r="H174" s="3"/>
      <c r="I174" s="3"/>
      <c r="J174" s="3"/>
      <c r="K174" s="3"/>
      <c r="L174" s="9"/>
      <c r="M174" s="5"/>
      <c r="N174" s="5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ht="15.75" customHeight="1">
      <c r="A175" s="3"/>
      <c r="B175" s="3"/>
      <c r="C175" s="3"/>
      <c r="D175" s="3"/>
      <c r="E175" s="5"/>
      <c r="F175" s="3"/>
      <c r="G175" s="3"/>
      <c r="H175" s="3"/>
      <c r="I175" s="3"/>
      <c r="J175" s="3"/>
      <c r="K175" s="3"/>
      <c r="L175" s="9"/>
      <c r="M175" s="5"/>
      <c r="N175" s="5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ht="15.75" customHeight="1">
      <c r="A176" s="3"/>
      <c r="B176" s="3"/>
      <c r="C176" s="3"/>
      <c r="D176" s="3"/>
      <c r="E176" s="5"/>
      <c r="F176" s="3"/>
      <c r="G176" s="3"/>
      <c r="H176" s="3"/>
      <c r="I176" s="3"/>
      <c r="J176" s="3"/>
      <c r="K176" s="3"/>
      <c r="L176" s="9"/>
      <c r="M176" s="5"/>
      <c r="N176" s="5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ht="15.75" customHeight="1">
      <c r="A177" s="3"/>
      <c r="B177" s="3"/>
      <c r="C177" s="3"/>
      <c r="D177" s="3"/>
      <c r="E177" s="5"/>
      <c r="F177" s="3"/>
      <c r="G177" s="3"/>
      <c r="H177" s="3"/>
      <c r="I177" s="3"/>
      <c r="J177" s="3"/>
      <c r="K177" s="3"/>
      <c r="L177" s="9"/>
      <c r="M177" s="5"/>
      <c r="N177" s="5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ht="15.75" customHeight="1">
      <c r="A178" s="3"/>
      <c r="B178" s="3"/>
      <c r="C178" s="3"/>
      <c r="D178" s="3"/>
      <c r="E178" s="5"/>
      <c r="F178" s="3"/>
      <c r="G178" s="3"/>
      <c r="H178" s="3"/>
      <c r="I178" s="3"/>
      <c r="J178" s="3"/>
      <c r="K178" s="3"/>
      <c r="L178" s="9"/>
      <c r="M178" s="5"/>
      <c r="N178" s="5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ht="15.75" customHeight="1">
      <c r="A179" s="3"/>
      <c r="B179" s="3"/>
      <c r="C179" s="3"/>
      <c r="D179" s="3"/>
      <c r="E179" s="5"/>
      <c r="F179" s="3"/>
      <c r="G179" s="3"/>
      <c r="H179" s="3"/>
      <c r="I179" s="3"/>
      <c r="J179" s="3"/>
      <c r="K179" s="3"/>
      <c r="L179" s="9"/>
      <c r="M179" s="5"/>
      <c r="N179" s="5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ht="15.75" customHeight="1">
      <c r="A180" s="3"/>
      <c r="B180" s="3"/>
      <c r="C180" s="3"/>
      <c r="D180" s="3"/>
      <c r="E180" s="5"/>
      <c r="F180" s="3"/>
      <c r="G180" s="3"/>
      <c r="H180" s="3"/>
      <c r="I180" s="3"/>
      <c r="J180" s="3"/>
      <c r="K180" s="3"/>
      <c r="L180" s="9"/>
      <c r="M180" s="5"/>
      <c r="N180" s="5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ht="15.75" customHeight="1">
      <c r="A181" s="3"/>
      <c r="B181" s="3"/>
      <c r="C181" s="3"/>
      <c r="D181" s="3"/>
      <c r="E181" s="5"/>
      <c r="F181" s="3"/>
      <c r="G181" s="3"/>
      <c r="H181" s="3"/>
      <c r="I181" s="3"/>
      <c r="J181" s="3"/>
      <c r="K181" s="3"/>
      <c r="L181" s="9"/>
      <c r="M181" s="5"/>
      <c r="N181" s="5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ht="15.75" customHeight="1">
      <c r="A182" s="3"/>
      <c r="B182" s="3"/>
      <c r="C182" s="3"/>
      <c r="D182" s="3"/>
      <c r="E182" s="5"/>
      <c r="F182" s="3"/>
      <c r="G182" s="3"/>
      <c r="H182" s="3"/>
      <c r="I182" s="3"/>
      <c r="J182" s="3"/>
      <c r="K182" s="3"/>
      <c r="L182" s="9"/>
      <c r="M182" s="5"/>
      <c r="N182" s="5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ht="15.75" customHeight="1">
      <c r="A183" s="3"/>
      <c r="B183" s="3"/>
      <c r="C183" s="3"/>
      <c r="D183" s="3"/>
      <c r="E183" s="5"/>
      <c r="F183" s="3"/>
      <c r="G183" s="3"/>
      <c r="H183" s="3"/>
      <c r="I183" s="3"/>
      <c r="J183" s="3"/>
      <c r="K183" s="3"/>
      <c r="L183" s="9"/>
      <c r="M183" s="5"/>
      <c r="N183" s="5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ht="15.75" customHeight="1">
      <c r="A184" s="3"/>
      <c r="B184" s="3"/>
      <c r="C184" s="3"/>
      <c r="D184" s="3"/>
      <c r="E184" s="5"/>
      <c r="F184" s="3"/>
      <c r="G184" s="3"/>
      <c r="H184" s="3"/>
      <c r="I184" s="3"/>
      <c r="J184" s="3"/>
      <c r="K184" s="3"/>
      <c r="L184" s="9"/>
      <c r="M184" s="5"/>
      <c r="N184" s="5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ht="15.75" customHeight="1">
      <c r="A185" s="3"/>
      <c r="B185" s="3"/>
      <c r="C185" s="3"/>
      <c r="D185" s="3"/>
      <c r="E185" s="5"/>
      <c r="F185" s="3"/>
      <c r="G185" s="3"/>
      <c r="H185" s="3"/>
      <c r="I185" s="3"/>
      <c r="J185" s="3"/>
      <c r="K185" s="3"/>
      <c r="L185" s="9"/>
      <c r="M185" s="5"/>
      <c r="N185" s="5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ht="15.75" customHeight="1">
      <c r="A186" s="3"/>
      <c r="B186" s="3"/>
      <c r="C186" s="3"/>
      <c r="D186" s="3"/>
      <c r="E186" s="5"/>
      <c r="F186" s="3"/>
      <c r="G186" s="3"/>
      <c r="H186" s="3"/>
      <c r="I186" s="3"/>
      <c r="J186" s="3"/>
      <c r="K186" s="3"/>
      <c r="L186" s="9"/>
      <c r="M186" s="5"/>
      <c r="N186" s="5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ht="15.75" customHeight="1">
      <c r="A187" s="3"/>
      <c r="B187" s="3"/>
      <c r="C187" s="3"/>
      <c r="D187" s="3"/>
      <c r="E187" s="5"/>
      <c r="F187" s="3"/>
      <c r="G187" s="3"/>
      <c r="H187" s="3"/>
      <c r="I187" s="3"/>
      <c r="J187" s="3"/>
      <c r="K187" s="3"/>
      <c r="L187" s="9"/>
      <c r="M187" s="5"/>
      <c r="N187" s="5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ht="15.75" customHeight="1">
      <c r="A188" s="3"/>
      <c r="B188" s="3"/>
      <c r="C188" s="3"/>
      <c r="D188" s="3"/>
      <c r="E188" s="5"/>
      <c r="F188" s="3"/>
      <c r="G188" s="3"/>
      <c r="H188" s="3"/>
      <c r="I188" s="3"/>
      <c r="J188" s="3"/>
      <c r="K188" s="3"/>
      <c r="L188" s="9"/>
      <c r="M188" s="5"/>
      <c r="N188" s="5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ht="15.75" customHeight="1">
      <c r="A189" s="3"/>
      <c r="B189" s="3"/>
      <c r="C189" s="3"/>
      <c r="D189" s="3"/>
      <c r="E189" s="5"/>
      <c r="F189" s="3"/>
      <c r="G189" s="3"/>
      <c r="H189" s="3"/>
      <c r="I189" s="3"/>
      <c r="J189" s="3"/>
      <c r="K189" s="3"/>
      <c r="L189" s="9"/>
      <c r="M189" s="5"/>
      <c r="N189" s="5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ht="15.75" customHeight="1">
      <c r="A190" s="3"/>
      <c r="B190" s="3"/>
      <c r="C190" s="3"/>
      <c r="D190" s="3"/>
      <c r="E190" s="5"/>
      <c r="F190" s="3"/>
      <c r="G190" s="3"/>
      <c r="H190" s="3"/>
      <c r="I190" s="3"/>
      <c r="J190" s="3"/>
      <c r="K190" s="3"/>
      <c r="L190" s="9"/>
      <c r="M190" s="5"/>
      <c r="N190" s="5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ht="15.75" customHeight="1">
      <c r="A191" s="3"/>
      <c r="B191" s="3"/>
      <c r="C191" s="3"/>
      <c r="D191" s="3"/>
      <c r="E191" s="5"/>
      <c r="F191" s="3"/>
      <c r="G191" s="3"/>
      <c r="H191" s="3"/>
      <c r="I191" s="3"/>
      <c r="J191" s="3"/>
      <c r="K191" s="3"/>
      <c r="L191" s="9"/>
      <c r="M191" s="5"/>
      <c r="N191" s="5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ht="15.75" customHeight="1">
      <c r="A192" s="3"/>
      <c r="B192" s="3"/>
      <c r="C192" s="3"/>
      <c r="D192" s="3"/>
      <c r="E192" s="5"/>
      <c r="F192" s="3"/>
      <c r="G192" s="3"/>
      <c r="H192" s="3"/>
      <c r="I192" s="3"/>
      <c r="J192" s="3"/>
      <c r="K192" s="3"/>
      <c r="L192" s="9"/>
      <c r="M192" s="5"/>
      <c r="N192" s="5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ht="15.75" customHeight="1">
      <c r="A193" s="3"/>
      <c r="B193" s="3"/>
      <c r="C193" s="3"/>
      <c r="D193" s="3"/>
      <c r="E193" s="5"/>
      <c r="F193" s="3"/>
      <c r="G193" s="3"/>
      <c r="H193" s="3"/>
      <c r="I193" s="3"/>
      <c r="J193" s="3"/>
      <c r="K193" s="3"/>
      <c r="L193" s="9"/>
      <c r="M193" s="5"/>
      <c r="N193" s="5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ht="15.75" customHeight="1">
      <c r="A194" s="3"/>
      <c r="B194" s="3"/>
      <c r="C194" s="3"/>
      <c r="D194" s="3"/>
      <c r="E194" s="5"/>
      <c r="F194" s="3"/>
      <c r="G194" s="3"/>
      <c r="H194" s="3"/>
      <c r="I194" s="3"/>
      <c r="J194" s="3"/>
      <c r="K194" s="3"/>
      <c r="L194" s="9"/>
      <c r="M194" s="5"/>
      <c r="N194" s="5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ht="15.75" customHeight="1">
      <c r="A195" s="3"/>
      <c r="B195" s="3"/>
      <c r="C195" s="3"/>
      <c r="D195" s="3"/>
      <c r="E195" s="5"/>
      <c r="F195" s="3"/>
      <c r="G195" s="3"/>
      <c r="H195" s="3"/>
      <c r="I195" s="3"/>
      <c r="J195" s="3"/>
      <c r="K195" s="3"/>
      <c r="L195" s="9"/>
      <c r="M195" s="5"/>
      <c r="N195" s="5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ht="15.75" customHeight="1">
      <c r="A196" s="3"/>
      <c r="B196" s="3"/>
      <c r="C196" s="3"/>
      <c r="D196" s="3"/>
      <c r="E196" s="5"/>
      <c r="F196" s="3"/>
      <c r="G196" s="3"/>
      <c r="H196" s="3"/>
      <c r="I196" s="3"/>
      <c r="J196" s="3"/>
      <c r="K196" s="3"/>
      <c r="L196" s="9"/>
      <c r="M196" s="5"/>
      <c r="N196" s="5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ht="15.75" customHeight="1">
      <c r="A197" s="3"/>
      <c r="B197" s="3"/>
      <c r="C197" s="3"/>
      <c r="D197" s="3"/>
      <c r="E197" s="5"/>
      <c r="F197" s="3"/>
      <c r="G197" s="3"/>
      <c r="H197" s="3"/>
      <c r="I197" s="3"/>
      <c r="J197" s="3"/>
      <c r="K197" s="3"/>
      <c r="L197" s="9"/>
      <c r="M197" s="5"/>
      <c r="N197" s="5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ht="15.75" customHeight="1">
      <c r="A198" s="3"/>
      <c r="B198" s="3"/>
      <c r="C198" s="3"/>
      <c r="D198" s="3"/>
      <c r="E198" s="5"/>
      <c r="F198" s="3"/>
      <c r="G198" s="3"/>
      <c r="H198" s="3"/>
      <c r="I198" s="3"/>
      <c r="J198" s="3"/>
      <c r="K198" s="3"/>
      <c r="L198" s="9"/>
      <c r="M198" s="5"/>
      <c r="N198" s="5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ht="15.75" customHeight="1">
      <c r="A199" s="3"/>
      <c r="B199" s="3"/>
      <c r="C199" s="3"/>
      <c r="D199" s="3"/>
      <c r="E199" s="5"/>
      <c r="F199" s="3"/>
      <c r="G199" s="3"/>
      <c r="H199" s="3"/>
      <c r="I199" s="3"/>
      <c r="J199" s="3"/>
      <c r="K199" s="3"/>
      <c r="L199" s="9"/>
      <c r="M199" s="5"/>
      <c r="N199" s="5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ht="15.75" customHeight="1">
      <c r="A200" s="3"/>
      <c r="B200" s="3"/>
      <c r="C200" s="3"/>
      <c r="D200" s="3"/>
      <c r="E200" s="5"/>
      <c r="F200" s="3"/>
      <c r="G200" s="3"/>
      <c r="H200" s="3"/>
      <c r="I200" s="3"/>
      <c r="J200" s="3"/>
      <c r="K200" s="3"/>
      <c r="L200" s="9"/>
      <c r="M200" s="5"/>
      <c r="N200" s="5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ht="15.75" customHeight="1">
      <c r="A201" s="3"/>
      <c r="B201" s="3"/>
      <c r="C201" s="3"/>
      <c r="D201" s="3"/>
      <c r="E201" s="5"/>
      <c r="F201" s="3"/>
      <c r="G201" s="3"/>
      <c r="H201" s="3"/>
      <c r="I201" s="3"/>
      <c r="J201" s="3"/>
      <c r="K201" s="3"/>
      <c r="L201" s="9"/>
      <c r="M201" s="5"/>
      <c r="N201" s="5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ht="15.75" customHeight="1">
      <c r="A202" s="3"/>
      <c r="B202" s="3"/>
      <c r="C202" s="3"/>
      <c r="D202" s="3"/>
      <c r="E202" s="5"/>
      <c r="F202" s="3"/>
      <c r="G202" s="3"/>
      <c r="H202" s="3"/>
      <c r="I202" s="3"/>
      <c r="J202" s="3"/>
      <c r="K202" s="3"/>
      <c r="L202" s="9"/>
      <c r="M202" s="5"/>
      <c r="N202" s="5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ht="15.75" customHeight="1">
      <c r="A203" s="3"/>
      <c r="B203" s="3"/>
      <c r="C203" s="3"/>
      <c r="D203" s="3"/>
      <c r="E203" s="5"/>
      <c r="F203" s="3"/>
      <c r="G203" s="3"/>
      <c r="H203" s="3"/>
      <c r="I203" s="3"/>
      <c r="J203" s="3"/>
      <c r="K203" s="3"/>
      <c r="L203" s="9"/>
      <c r="M203" s="5"/>
      <c r="N203" s="5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ht="15.75" customHeight="1">
      <c r="A204" s="3"/>
      <c r="B204" s="3"/>
      <c r="C204" s="3"/>
      <c r="D204" s="3"/>
      <c r="E204" s="5"/>
      <c r="F204" s="3"/>
      <c r="G204" s="3"/>
      <c r="H204" s="3"/>
      <c r="I204" s="3"/>
      <c r="J204" s="3"/>
      <c r="K204" s="3"/>
      <c r="L204" s="9"/>
      <c r="M204" s="5"/>
      <c r="N204" s="5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ht="15.75" customHeight="1">
      <c r="A205" s="3"/>
      <c r="B205" s="3"/>
      <c r="C205" s="3"/>
      <c r="D205" s="3"/>
      <c r="E205" s="5"/>
      <c r="F205" s="3"/>
      <c r="G205" s="3"/>
      <c r="H205" s="3"/>
      <c r="I205" s="3"/>
      <c r="J205" s="3"/>
      <c r="K205" s="3"/>
      <c r="L205" s="9"/>
      <c r="M205" s="5"/>
      <c r="N205" s="5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ht="15.75" customHeight="1">
      <c r="A206" s="3"/>
      <c r="B206" s="3"/>
      <c r="C206" s="3"/>
      <c r="D206" s="3"/>
      <c r="E206" s="5"/>
      <c r="F206" s="3"/>
      <c r="G206" s="3"/>
      <c r="H206" s="3"/>
      <c r="I206" s="3"/>
      <c r="J206" s="3"/>
      <c r="K206" s="3"/>
      <c r="L206" s="9"/>
      <c r="M206" s="5"/>
      <c r="N206" s="5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ht="15.75" customHeight="1">
      <c r="A207" s="3"/>
      <c r="B207" s="3"/>
      <c r="C207" s="3"/>
      <c r="D207" s="3"/>
      <c r="E207" s="5"/>
      <c r="F207" s="3"/>
      <c r="G207" s="3"/>
      <c r="H207" s="3"/>
      <c r="I207" s="3"/>
      <c r="J207" s="3"/>
      <c r="K207" s="3"/>
      <c r="L207" s="9"/>
      <c r="M207" s="5"/>
      <c r="N207" s="5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ht="15.75" customHeight="1">
      <c r="A208" s="3"/>
      <c r="B208" s="3"/>
      <c r="C208" s="3"/>
      <c r="D208" s="3"/>
      <c r="E208" s="5"/>
      <c r="F208" s="3"/>
      <c r="G208" s="3"/>
      <c r="H208" s="3"/>
      <c r="I208" s="3"/>
      <c r="J208" s="3"/>
      <c r="K208" s="3"/>
      <c r="L208" s="9"/>
      <c r="M208" s="5"/>
      <c r="N208" s="5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ht="15.75" customHeight="1">
      <c r="A209" s="3"/>
      <c r="B209" s="3"/>
      <c r="C209" s="3"/>
      <c r="D209" s="3"/>
      <c r="E209" s="5"/>
      <c r="F209" s="3"/>
      <c r="G209" s="3"/>
      <c r="H209" s="3"/>
      <c r="I209" s="3"/>
      <c r="J209" s="3"/>
      <c r="K209" s="3"/>
      <c r="L209" s="9"/>
      <c r="M209" s="5"/>
      <c r="N209" s="5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ht="15.75" customHeight="1">
      <c r="A210" s="3"/>
      <c r="B210" s="3"/>
      <c r="C210" s="3"/>
      <c r="D210" s="3"/>
      <c r="E210" s="5"/>
      <c r="F210" s="3"/>
      <c r="G210" s="3"/>
      <c r="H210" s="3"/>
      <c r="I210" s="3"/>
      <c r="J210" s="3"/>
      <c r="K210" s="3"/>
      <c r="L210" s="9"/>
      <c r="M210" s="5"/>
      <c r="N210" s="5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ht="15.75" customHeight="1">
      <c r="A211" s="3"/>
      <c r="B211" s="3"/>
      <c r="C211" s="3"/>
      <c r="D211" s="3"/>
      <c r="E211" s="5"/>
      <c r="F211" s="3"/>
      <c r="G211" s="3"/>
      <c r="H211" s="3"/>
      <c r="I211" s="3"/>
      <c r="J211" s="3"/>
      <c r="K211" s="3"/>
      <c r="L211" s="9"/>
      <c r="M211" s="5"/>
      <c r="N211" s="5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ht="15.75" customHeight="1">
      <c r="A212" s="3"/>
      <c r="B212" s="3"/>
      <c r="C212" s="3"/>
      <c r="D212" s="3"/>
      <c r="E212" s="5"/>
      <c r="F212" s="3"/>
      <c r="G212" s="3"/>
      <c r="H212" s="3"/>
      <c r="I212" s="3"/>
      <c r="J212" s="3"/>
      <c r="K212" s="3"/>
      <c r="L212" s="9"/>
      <c r="M212" s="5"/>
      <c r="N212" s="5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ht="15.75" customHeight="1">
      <c r="A213" s="3"/>
      <c r="B213" s="3"/>
      <c r="C213" s="3"/>
      <c r="D213" s="3"/>
      <c r="E213" s="5"/>
      <c r="F213" s="3"/>
      <c r="G213" s="3"/>
      <c r="H213" s="3"/>
      <c r="I213" s="3"/>
      <c r="J213" s="3"/>
      <c r="K213" s="3"/>
      <c r="L213" s="9"/>
      <c r="M213" s="5"/>
      <c r="N213" s="5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ht="15.75" customHeight="1">
      <c r="A214" s="3"/>
      <c r="B214" s="3"/>
      <c r="C214" s="3"/>
      <c r="D214" s="3"/>
      <c r="E214" s="5"/>
      <c r="F214" s="3"/>
      <c r="G214" s="3"/>
      <c r="H214" s="3"/>
      <c r="I214" s="3"/>
      <c r="J214" s="3"/>
      <c r="K214" s="3"/>
      <c r="L214" s="9"/>
      <c r="M214" s="5"/>
      <c r="N214" s="5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ht="15.75" customHeight="1">
      <c r="A215" s="3"/>
      <c r="B215" s="3"/>
      <c r="C215" s="3"/>
      <c r="D215" s="3"/>
      <c r="E215" s="5"/>
      <c r="F215" s="3"/>
      <c r="G215" s="3"/>
      <c r="H215" s="3"/>
      <c r="I215" s="3"/>
      <c r="J215" s="3"/>
      <c r="K215" s="3"/>
      <c r="L215" s="9"/>
      <c r="M215" s="5"/>
      <c r="N215" s="5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ht="15.75" customHeight="1">
      <c r="A216" s="3"/>
      <c r="B216" s="3"/>
      <c r="C216" s="3"/>
      <c r="D216" s="3"/>
      <c r="E216" s="5"/>
      <c r="F216" s="3"/>
      <c r="G216" s="3"/>
      <c r="H216" s="3"/>
      <c r="I216" s="3"/>
      <c r="J216" s="3"/>
      <c r="K216" s="3"/>
      <c r="L216" s="9"/>
      <c r="M216" s="5"/>
      <c r="N216" s="5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ht="15.75" customHeight="1">
      <c r="A217" s="3"/>
      <c r="B217" s="3"/>
      <c r="C217" s="3"/>
      <c r="D217" s="3"/>
      <c r="E217" s="5"/>
      <c r="F217" s="3"/>
      <c r="G217" s="3"/>
      <c r="H217" s="3"/>
      <c r="I217" s="3"/>
      <c r="J217" s="3"/>
      <c r="K217" s="3"/>
      <c r="L217" s="9"/>
      <c r="M217" s="5"/>
      <c r="N217" s="5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ht="15.75" customHeight="1">
      <c r="A218" s="3"/>
      <c r="B218" s="3"/>
      <c r="C218" s="3"/>
      <c r="D218" s="3"/>
      <c r="E218" s="5"/>
      <c r="F218" s="3"/>
      <c r="G218" s="3"/>
      <c r="H218" s="3"/>
      <c r="I218" s="3"/>
      <c r="J218" s="3"/>
      <c r="K218" s="3"/>
      <c r="L218" s="9"/>
      <c r="M218" s="5"/>
      <c r="N218" s="5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ht="15.75" customHeight="1">
      <c r="A219" s="3"/>
      <c r="B219" s="3"/>
      <c r="C219" s="3"/>
      <c r="D219" s="3"/>
      <c r="E219" s="5"/>
      <c r="F219" s="3"/>
      <c r="G219" s="3"/>
      <c r="H219" s="3"/>
      <c r="I219" s="3"/>
      <c r="J219" s="3"/>
      <c r="K219" s="3"/>
      <c r="L219" s="9"/>
      <c r="M219" s="5"/>
      <c r="N219" s="5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ht="15.75" customHeight="1">
      <c r="A220" s="3"/>
      <c r="B220" s="3"/>
      <c r="C220" s="3"/>
      <c r="D220" s="3"/>
      <c r="E220" s="5"/>
      <c r="F220" s="3"/>
      <c r="G220" s="3"/>
      <c r="H220" s="3"/>
      <c r="I220" s="3"/>
      <c r="J220" s="3"/>
      <c r="K220" s="3"/>
      <c r="L220" s="9"/>
      <c r="M220" s="5"/>
      <c r="N220" s="5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ht="15.75" customHeight="1">
      <c r="A221" s="3"/>
      <c r="B221" s="3"/>
      <c r="C221" s="3"/>
      <c r="D221" s="3"/>
      <c r="E221" s="5"/>
      <c r="F221" s="3"/>
      <c r="G221" s="3"/>
      <c r="H221" s="3"/>
      <c r="I221" s="3"/>
      <c r="J221" s="3"/>
      <c r="K221" s="3"/>
      <c r="L221" s="9"/>
      <c r="M221" s="5"/>
      <c r="N221" s="5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ht="15.75" customHeight="1">
      <c r="A222" s="3"/>
      <c r="B222" s="3"/>
      <c r="C222" s="3"/>
      <c r="D222" s="3"/>
      <c r="E222" s="5"/>
      <c r="F222" s="3"/>
      <c r="G222" s="3"/>
      <c r="H222" s="3"/>
      <c r="I222" s="3"/>
      <c r="J222" s="3"/>
      <c r="K222" s="3"/>
      <c r="L222" s="9"/>
      <c r="M222" s="5"/>
      <c r="N222" s="5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ht="15.75" customHeight="1">
      <c r="A223" s="3"/>
      <c r="B223" s="3"/>
      <c r="C223" s="3"/>
      <c r="D223" s="3"/>
      <c r="E223" s="5"/>
      <c r="F223" s="3"/>
      <c r="G223" s="3"/>
      <c r="H223" s="3"/>
      <c r="I223" s="3"/>
      <c r="J223" s="3"/>
      <c r="K223" s="3"/>
      <c r="L223" s="9"/>
      <c r="M223" s="5"/>
      <c r="N223" s="5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ht="15.75" customHeight="1">
      <c r="A224" s="3"/>
      <c r="B224" s="3"/>
      <c r="C224" s="3"/>
      <c r="D224" s="3"/>
      <c r="E224" s="5"/>
      <c r="F224" s="3"/>
      <c r="G224" s="3"/>
      <c r="H224" s="3"/>
      <c r="I224" s="3"/>
      <c r="J224" s="3"/>
      <c r="K224" s="3"/>
      <c r="L224" s="9"/>
      <c r="M224" s="5"/>
      <c r="N224" s="5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ht="15.75" customHeight="1">
      <c r="A225" s="3"/>
      <c r="B225" s="3"/>
      <c r="C225" s="3"/>
      <c r="D225" s="3"/>
      <c r="E225" s="5"/>
      <c r="F225" s="3"/>
      <c r="G225" s="3"/>
      <c r="H225" s="3"/>
      <c r="I225" s="3"/>
      <c r="J225" s="3"/>
      <c r="K225" s="3"/>
      <c r="L225" s="9"/>
      <c r="M225" s="5"/>
      <c r="N225" s="5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ht="15.75" customHeight="1">
      <c r="A226" s="3"/>
      <c r="B226" s="3"/>
      <c r="C226" s="3"/>
      <c r="D226" s="3"/>
      <c r="E226" s="5"/>
      <c r="F226" s="3"/>
      <c r="G226" s="3"/>
      <c r="H226" s="3"/>
      <c r="I226" s="3"/>
      <c r="J226" s="3"/>
      <c r="K226" s="3"/>
      <c r="L226" s="9"/>
      <c r="M226" s="5"/>
      <c r="N226" s="5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ht="15.75" customHeight="1">
      <c r="A227" s="3"/>
      <c r="B227" s="3"/>
      <c r="C227" s="3"/>
      <c r="D227" s="3"/>
      <c r="E227" s="5"/>
      <c r="F227" s="3"/>
      <c r="G227" s="3"/>
      <c r="H227" s="3"/>
      <c r="I227" s="3"/>
      <c r="J227" s="3"/>
      <c r="K227" s="3"/>
      <c r="L227" s="9"/>
      <c r="M227" s="5"/>
      <c r="N227" s="5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ht="15.75" customHeight="1">
      <c r="A228" s="3"/>
      <c r="B228" s="3"/>
      <c r="C228" s="3"/>
      <c r="D228" s="3"/>
      <c r="E228" s="5"/>
      <c r="F228" s="3"/>
      <c r="G228" s="3"/>
      <c r="H228" s="3"/>
      <c r="I228" s="3"/>
      <c r="J228" s="3"/>
      <c r="K228" s="3"/>
      <c r="L228" s="9"/>
      <c r="M228" s="5"/>
      <c r="N228" s="5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ht="15.75" customHeight="1">
      <c r="A229" s="3"/>
      <c r="B229" s="3"/>
      <c r="C229" s="3"/>
      <c r="D229" s="3"/>
      <c r="E229" s="5"/>
      <c r="F229" s="3"/>
      <c r="G229" s="3"/>
      <c r="H229" s="3"/>
      <c r="I229" s="3"/>
      <c r="J229" s="3"/>
      <c r="K229" s="3"/>
      <c r="L229" s="9"/>
      <c r="M229" s="5"/>
      <c r="N229" s="5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ht="15.75" customHeight="1">
      <c r="A230" s="3"/>
      <c r="B230" s="3"/>
      <c r="C230" s="3"/>
      <c r="D230" s="3"/>
      <c r="E230" s="5"/>
      <c r="F230" s="3"/>
      <c r="G230" s="3"/>
      <c r="H230" s="3"/>
      <c r="I230" s="3"/>
      <c r="J230" s="3"/>
      <c r="K230" s="3"/>
      <c r="L230" s="9"/>
      <c r="M230" s="5"/>
      <c r="N230" s="5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ht="15.75" customHeight="1">
      <c r="A231" s="3"/>
      <c r="B231" s="3"/>
      <c r="C231" s="3"/>
      <c r="D231" s="3"/>
      <c r="E231" s="5"/>
      <c r="F231" s="3"/>
      <c r="G231" s="3"/>
      <c r="H231" s="3"/>
      <c r="I231" s="3"/>
      <c r="J231" s="3"/>
      <c r="K231" s="3"/>
      <c r="L231" s="9"/>
      <c r="M231" s="5"/>
      <c r="N231" s="5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ht="15.75" customHeight="1">
      <c r="A232" s="3"/>
      <c r="B232" s="3"/>
      <c r="C232" s="3"/>
      <c r="D232" s="3"/>
      <c r="E232" s="5"/>
      <c r="F232" s="3"/>
      <c r="G232" s="3"/>
      <c r="H232" s="3"/>
      <c r="I232" s="3"/>
      <c r="J232" s="3"/>
      <c r="K232" s="3"/>
      <c r="L232" s="9"/>
      <c r="M232" s="5"/>
      <c r="N232" s="5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ht="15.75" customHeight="1">
      <c r="A233" s="3"/>
      <c r="B233" s="3"/>
      <c r="C233" s="3"/>
      <c r="D233" s="3"/>
      <c r="E233" s="5"/>
      <c r="F233" s="3"/>
      <c r="G233" s="3"/>
      <c r="H233" s="3"/>
      <c r="I233" s="3"/>
      <c r="J233" s="3"/>
      <c r="K233" s="3"/>
      <c r="L233" s="9"/>
      <c r="M233" s="5"/>
      <c r="N233" s="5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ht="15.75" customHeight="1">
      <c r="A234" s="3"/>
      <c r="B234" s="3"/>
      <c r="C234" s="3"/>
      <c r="D234" s="3"/>
      <c r="E234" s="5"/>
      <c r="F234" s="3"/>
      <c r="G234" s="3"/>
      <c r="H234" s="3"/>
      <c r="I234" s="3"/>
      <c r="J234" s="3"/>
      <c r="K234" s="3"/>
      <c r="L234" s="9"/>
      <c r="M234" s="5"/>
      <c r="N234" s="5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ht="15.75" customHeight="1">
      <c r="A235" s="3"/>
      <c r="B235" s="3"/>
      <c r="C235" s="3"/>
      <c r="D235" s="3"/>
      <c r="E235" s="5"/>
      <c r="F235" s="3"/>
      <c r="G235" s="3"/>
      <c r="H235" s="3"/>
      <c r="I235" s="3"/>
      <c r="J235" s="3"/>
      <c r="K235" s="3"/>
      <c r="L235" s="9"/>
      <c r="M235" s="5"/>
      <c r="N235" s="5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ht="15.75" customHeight="1">
      <c r="A236" s="3"/>
      <c r="B236" s="3"/>
      <c r="C236" s="3"/>
      <c r="D236" s="3"/>
      <c r="E236" s="5"/>
      <c r="F236" s="3"/>
      <c r="G236" s="3"/>
      <c r="H236" s="3"/>
      <c r="I236" s="3"/>
      <c r="J236" s="3"/>
      <c r="K236" s="3"/>
      <c r="L236" s="9"/>
      <c r="M236" s="5"/>
      <c r="N236" s="5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ht="15.75" customHeight="1">
      <c r="A237" s="3"/>
      <c r="B237" s="3"/>
      <c r="C237" s="3"/>
      <c r="D237" s="3"/>
      <c r="E237" s="5"/>
      <c r="F237" s="3"/>
      <c r="G237" s="3"/>
      <c r="H237" s="3"/>
      <c r="I237" s="3"/>
      <c r="J237" s="3"/>
      <c r="K237" s="3"/>
      <c r="L237" s="9"/>
      <c r="M237" s="5"/>
      <c r="N237" s="5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ht="15.75" customHeight="1">
      <c r="A238" s="3"/>
      <c r="B238" s="3"/>
      <c r="C238" s="3"/>
      <c r="D238" s="3"/>
      <c r="E238" s="5"/>
      <c r="F238" s="3"/>
      <c r="G238" s="3"/>
      <c r="H238" s="3"/>
      <c r="I238" s="3"/>
      <c r="J238" s="3"/>
      <c r="K238" s="3"/>
      <c r="L238" s="9"/>
      <c r="M238" s="5"/>
      <c r="N238" s="5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ht="15.75" customHeight="1">
      <c r="A239" s="3"/>
      <c r="B239" s="3"/>
      <c r="C239" s="3"/>
      <c r="D239" s="3"/>
      <c r="E239" s="5"/>
      <c r="F239" s="3"/>
      <c r="G239" s="3"/>
      <c r="H239" s="3"/>
      <c r="I239" s="3"/>
      <c r="J239" s="3"/>
      <c r="K239" s="3"/>
      <c r="L239" s="9"/>
      <c r="M239" s="5"/>
      <c r="N239" s="5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ht="15.75" customHeight="1">
      <c r="A240" s="3"/>
      <c r="B240" s="3"/>
      <c r="C240" s="3"/>
      <c r="D240" s="3"/>
      <c r="E240" s="5"/>
      <c r="F240" s="3"/>
      <c r="G240" s="3"/>
      <c r="H240" s="3"/>
      <c r="I240" s="3"/>
      <c r="J240" s="3"/>
      <c r="K240" s="3"/>
      <c r="L240" s="9"/>
      <c r="M240" s="5"/>
      <c r="N240" s="5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ht="15.75" customHeight="1">
      <c r="A241" s="3"/>
      <c r="B241" s="3"/>
      <c r="C241" s="3"/>
      <c r="D241" s="3"/>
      <c r="E241" s="5"/>
      <c r="F241" s="3"/>
      <c r="G241" s="3"/>
      <c r="H241" s="3"/>
      <c r="I241" s="3"/>
      <c r="J241" s="3"/>
      <c r="K241" s="3"/>
      <c r="L241" s="9"/>
      <c r="M241" s="5"/>
      <c r="N241" s="5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ht="15.75" customHeight="1">
      <c r="A242" s="3"/>
      <c r="B242" s="3"/>
      <c r="C242" s="3"/>
      <c r="D242" s="3"/>
      <c r="E242" s="5"/>
      <c r="F242" s="3"/>
      <c r="G242" s="3"/>
      <c r="H242" s="3"/>
      <c r="I242" s="3"/>
      <c r="J242" s="3"/>
      <c r="K242" s="3"/>
      <c r="L242" s="9"/>
      <c r="M242" s="5"/>
      <c r="N242" s="5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ht="15.75" customHeight="1">
      <c r="A243" s="3"/>
      <c r="B243" s="3"/>
      <c r="C243" s="3"/>
      <c r="D243" s="3"/>
      <c r="E243" s="5"/>
      <c r="F243" s="3"/>
      <c r="G243" s="3"/>
      <c r="H243" s="3"/>
      <c r="I243" s="3"/>
      <c r="J243" s="3"/>
      <c r="K243" s="3"/>
      <c r="L243" s="9"/>
      <c r="M243" s="5"/>
      <c r="N243" s="5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5.75" customHeight="1">
      <c r="A244" s="3"/>
      <c r="B244" s="3"/>
      <c r="C244" s="3"/>
      <c r="D244" s="3"/>
      <c r="E244" s="5"/>
      <c r="F244" s="3"/>
      <c r="G244" s="3"/>
      <c r="H244" s="3"/>
      <c r="I244" s="3"/>
      <c r="J244" s="3"/>
      <c r="K244" s="3"/>
      <c r="L244" s="9"/>
      <c r="M244" s="5"/>
      <c r="N244" s="5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5.75" customHeight="1">
      <c r="A245" s="3"/>
      <c r="B245" s="3"/>
      <c r="C245" s="3"/>
      <c r="D245" s="3"/>
      <c r="E245" s="5"/>
      <c r="F245" s="3"/>
      <c r="G245" s="3"/>
      <c r="H245" s="3"/>
      <c r="I245" s="3"/>
      <c r="J245" s="3"/>
      <c r="K245" s="3"/>
      <c r="L245" s="9"/>
      <c r="M245" s="5"/>
      <c r="N245" s="5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5.75" customHeight="1">
      <c r="A246" s="3"/>
      <c r="B246" s="3"/>
      <c r="C246" s="3"/>
      <c r="D246" s="3"/>
      <c r="E246" s="5"/>
      <c r="F246" s="3"/>
      <c r="G246" s="3"/>
      <c r="H246" s="3"/>
      <c r="I246" s="3"/>
      <c r="J246" s="3"/>
      <c r="K246" s="3"/>
      <c r="L246" s="9"/>
      <c r="M246" s="5"/>
      <c r="N246" s="5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5.75" customHeight="1">
      <c r="A247" s="3"/>
      <c r="B247" s="3"/>
      <c r="C247" s="3"/>
      <c r="D247" s="3"/>
      <c r="E247" s="5"/>
      <c r="F247" s="3"/>
      <c r="G247" s="3"/>
      <c r="H247" s="3"/>
      <c r="I247" s="3"/>
      <c r="J247" s="3"/>
      <c r="K247" s="3"/>
      <c r="L247" s="9"/>
      <c r="M247" s="5"/>
      <c r="N247" s="5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5.75" customHeight="1">
      <c r="A248" s="3"/>
      <c r="B248" s="3"/>
      <c r="C248" s="3"/>
      <c r="D248" s="3"/>
      <c r="E248" s="5"/>
      <c r="F248" s="3"/>
      <c r="G248" s="3"/>
      <c r="H248" s="3"/>
      <c r="I248" s="3"/>
      <c r="J248" s="3"/>
      <c r="K248" s="3"/>
      <c r="L248" s="9"/>
      <c r="M248" s="5"/>
      <c r="N248" s="5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5.75" customHeight="1">
      <c r="A249" s="3"/>
      <c r="B249" s="3"/>
      <c r="C249" s="3"/>
      <c r="D249" s="3"/>
      <c r="E249" s="5"/>
      <c r="F249" s="3"/>
      <c r="G249" s="3"/>
      <c r="H249" s="3"/>
      <c r="I249" s="3"/>
      <c r="J249" s="3"/>
      <c r="K249" s="3"/>
      <c r="L249" s="9"/>
      <c r="M249" s="5"/>
      <c r="N249" s="5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5.75" customHeight="1">
      <c r="A250" s="3"/>
      <c r="B250" s="3"/>
      <c r="C250" s="3"/>
      <c r="D250" s="3"/>
      <c r="E250" s="5"/>
      <c r="F250" s="3"/>
      <c r="G250" s="3"/>
      <c r="H250" s="3"/>
      <c r="I250" s="3"/>
      <c r="J250" s="3"/>
      <c r="K250" s="3"/>
      <c r="L250" s="9"/>
      <c r="M250" s="5"/>
      <c r="N250" s="5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5.75" customHeight="1">
      <c r="A251" s="3"/>
      <c r="B251" s="3"/>
      <c r="C251" s="3"/>
      <c r="D251" s="3"/>
      <c r="E251" s="5"/>
      <c r="F251" s="3"/>
      <c r="G251" s="3"/>
      <c r="H251" s="3"/>
      <c r="I251" s="3"/>
      <c r="J251" s="3"/>
      <c r="K251" s="3"/>
      <c r="L251" s="9"/>
      <c r="M251" s="5"/>
      <c r="N251" s="5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5.75" customHeight="1">
      <c r="A252" s="3"/>
      <c r="B252" s="3"/>
      <c r="C252" s="3"/>
      <c r="D252" s="3"/>
      <c r="E252" s="5"/>
      <c r="F252" s="3"/>
      <c r="G252" s="3"/>
      <c r="H252" s="3"/>
      <c r="I252" s="3"/>
      <c r="J252" s="3"/>
      <c r="K252" s="3"/>
      <c r="L252" s="9"/>
      <c r="M252" s="5"/>
      <c r="N252" s="5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5.75" customHeight="1">
      <c r="A253" s="3"/>
      <c r="B253" s="3"/>
      <c r="C253" s="3"/>
      <c r="D253" s="3"/>
      <c r="E253" s="5"/>
      <c r="F253" s="3"/>
      <c r="G253" s="3"/>
      <c r="H253" s="3"/>
      <c r="I253" s="3"/>
      <c r="J253" s="3"/>
      <c r="K253" s="3"/>
      <c r="L253" s="9"/>
      <c r="M253" s="5"/>
      <c r="N253" s="5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5.75" customHeight="1">
      <c r="A254" s="3"/>
      <c r="B254" s="3"/>
      <c r="C254" s="3"/>
      <c r="D254" s="3"/>
      <c r="E254" s="5"/>
      <c r="F254" s="3"/>
      <c r="G254" s="3"/>
      <c r="H254" s="3"/>
      <c r="I254" s="3"/>
      <c r="J254" s="3"/>
      <c r="K254" s="3"/>
      <c r="L254" s="9"/>
      <c r="M254" s="5"/>
      <c r="N254" s="5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spans="1:32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spans="1:32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spans="1:3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spans="1:32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spans="1:32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spans="1:32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spans="1:32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spans="1:32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spans="1:32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spans="1:32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spans="1:32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spans="1:32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spans="1:3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spans="1:32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spans="1:32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spans="1:32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spans="1:32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spans="1:32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spans="1:32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spans="1:32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spans="1:32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spans="1:32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spans="1: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spans="1:32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spans="1:32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spans="1:32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spans="1:32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spans="1:32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spans="1:32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spans="1:32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spans="1:32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spans="1:32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spans="1:3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spans="1:32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spans="1:32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spans="1:32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spans="1:32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spans="1:32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spans="1:32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spans="1:32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spans="1:32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spans="1:32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spans="1:3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spans="1:32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spans="1:32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spans="1:32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spans="1:32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spans="1:32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spans="1:32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spans="1:32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spans="1:32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spans="1:32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spans="1:3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spans="1:32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spans="1:32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spans="1:32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spans="1:32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spans="1:32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spans="1:32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spans="1:32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spans="1:32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spans="1:32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spans="1:3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spans="1:32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spans="1:32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spans="1:32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spans="1:32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spans="1:32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spans="1:32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spans="1:32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spans="1:32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spans="1:32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spans="1:3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spans="1:32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spans="1:32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spans="1:32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spans="1:32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spans="1:32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spans="1:32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spans="1:32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spans="1:32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spans="1:32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spans="1:3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spans="1:32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spans="1:32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spans="1:32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spans="1:32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spans="1:32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spans="1:32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spans="1:32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spans="1:32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spans="1:32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spans="1:3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spans="1:32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spans="1:32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spans="1:32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spans="1:32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spans="1:32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spans="1:32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spans="1:32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spans="1:32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spans="1:32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spans="1:3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spans="1:32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spans="1:32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spans="1:32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spans="1:32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spans="1:32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spans="1:32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spans="1:32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spans="1:32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spans="1:32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spans="1:3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spans="1:32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spans="1:32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spans="1:32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spans="1:32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spans="1:32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spans="1:32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spans="1:32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spans="1:32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spans="1:32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spans="1: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spans="1:32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spans="1:32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spans="1:32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spans="1:32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spans="1:32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spans="1:32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spans="1:32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spans="1:32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spans="1:32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spans="1:3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spans="1:32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spans="1:32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spans="1:32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spans="1:32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spans="1:32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spans="1:32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spans="1:32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spans="1:32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spans="1:32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spans="1:3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spans="1:32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spans="1:32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spans="1:32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spans="1:32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spans="1:32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spans="1:32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spans="1:32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spans="1:32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spans="1:32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spans="1:3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spans="1:32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spans="1:32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spans="1:32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spans="1:32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spans="1:32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spans="1:32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spans="1:32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spans="1:32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spans="1:32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spans="1:3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spans="1:32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spans="1:32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spans="1:32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spans="1:32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spans="1:32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spans="1:32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spans="1:32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spans="1:32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spans="1:32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spans="1:3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spans="1:32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spans="1:32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spans="1:32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spans="1:32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spans="1:32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spans="1:32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spans="1:32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spans="1:32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spans="1:32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spans="1:3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spans="1:32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spans="1:32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spans="1:32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spans="1:32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spans="1:32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spans="1:32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spans="1:32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spans="1:32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spans="1:32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spans="1:3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spans="1:32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spans="1:32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spans="1:32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spans="1:32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spans="1:32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spans="1:32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spans="1:32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spans="1:32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spans="1:32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spans="1:3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spans="1:32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spans="1:32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spans="1:32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spans="1:32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spans="1:32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spans="1:32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spans="1:32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spans="1:32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spans="1:32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spans="1:3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spans="1:32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spans="1:32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spans="1:32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spans="1:32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spans="1:32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spans="1:32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spans="1:32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spans="1:32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spans="1:32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spans="1: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spans="1:32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spans="1:32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spans="1:32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spans="1:32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spans="1:32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spans="1:32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spans="1:32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spans="1:32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spans="1:32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spans="1:3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spans="1:32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spans="1:32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spans="1:32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spans="1:32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spans="1:32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spans="1:32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spans="1:32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spans="1:32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spans="1:32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spans="1:3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spans="1:32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spans="1:32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spans="1:32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spans="1:32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spans="1:32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spans="1:32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spans="1:32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spans="1:32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spans="1:32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spans="1:3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spans="1:32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spans="1:32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spans="1:32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spans="1:32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spans="1:32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spans="1:32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spans="1:32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spans="1:32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spans="1:32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spans="1:3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spans="1:32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spans="1:32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spans="1:32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spans="1:32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spans="1:32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spans="1:32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spans="1:32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spans="1:32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spans="1:32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spans="1:3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spans="1:32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spans="1:32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spans="1:32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spans="1:32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spans="1:32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spans="1:32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spans="1:32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spans="1:32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spans="1:32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spans="1:3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spans="1:32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spans="1:32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spans="1:32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spans="1:32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spans="1:32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spans="1:32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spans="1:32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spans="1:32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spans="1:32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spans="1:3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spans="1:32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spans="1:32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spans="1:32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spans="1:32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spans="1:32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spans="1:32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spans="1:32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spans="1:32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spans="1:32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spans="1:3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spans="1:32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spans="1:32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spans="1:32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spans="1:32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spans="1:32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spans="1:32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spans="1:32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spans="1:32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spans="1:32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spans="1:3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spans="1:32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spans="1:32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spans="1:32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spans="1:32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spans="1:32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spans="1:32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spans="1:32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spans="1:32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spans="1:32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spans="1: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spans="1:32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spans="1:32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spans="1:32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spans="1:32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spans="1:32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spans="1:32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spans="1:32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spans="1:32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spans="1:32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spans="1:3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spans="1:32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spans="1:32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spans="1:32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spans="1:32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spans="1:32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spans="1:32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spans="1:32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spans="1:32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spans="1:32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spans="1:3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spans="1:32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spans="1:32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spans="1:32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spans="1:32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spans="1:32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spans="1:32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spans="1:32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spans="1:32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spans="1:32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spans="1:3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spans="1:32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spans="1:32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spans="1:32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spans="1:32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spans="1:32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spans="1:32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spans="1:32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spans="1:32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spans="1:32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spans="1:3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spans="1:32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spans="1:32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spans="1:32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spans="1:32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spans="1:32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spans="1:32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spans="1:32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spans="1:32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spans="1:32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spans="1:3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spans="1:32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spans="1:32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spans="1:32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spans="1:32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spans="1:32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spans="1:32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spans="1:32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spans="1:32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spans="1:32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spans="1:3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spans="1:32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spans="1:32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spans="1:32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spans="1:32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spans="1:32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spans="1:32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spans="1:32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spans="1:32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spans="1:3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spans="1:32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spans="1:32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spans="1:32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spans="1:32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spans="1:32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spans="1:32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spans="1:32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spans="1:32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spans="1:32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spans="1:32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spans="1:3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spans="1:32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spans="1:32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spans="1:32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spans="1:32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spans="1:32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spans="1: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spans="1:32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spans="1:32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spans="1:32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spans="1:32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spans="1:32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spans="1:32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spans="1:3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spans="1:32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spans="1:32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spans="1:32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spans="1:32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spans="1:32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spans="1:32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spans="1:32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spans="1:32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spans="1:32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spans="1:32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spans="1:32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spans="1:32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spans="1:32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spans="1:32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spans="1:32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spans="1:32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spans="1:32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spans="1:32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spans="1:32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spans="1:32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spans="1:32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spans="1:32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spans="1:32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spans="1:32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spans="1:32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spans="1:32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spans="1:32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spans="1:32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spans="1:32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spans="1:32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spans="1:32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spans="1:32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spans="1:32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2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spans="1:3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2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2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2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2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2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spans="1:32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spans="1:32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spans="1:32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2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2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spans="1:32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spans="1:32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spans="1:32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spans="1:32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spans="1:32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spans="1:32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spans="1:32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spans="1:32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spans="1:3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spans="1:32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spans="1:32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spans="1:32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spans="1:32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spans="1:32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spans="1:32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spans="1:32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spans="1:32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spans="1:32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spans="1: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spans="1:32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spans="1:32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spans="1:32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spans="1:32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spans="1:32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spans="1:32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spans="1:32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spans="1:32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spans="1:32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spans="1:3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spans="1:32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spans="1:32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spans="1:32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spans="1:32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spans="1:32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spans="1:32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spans="1:32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spans="1:32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spans="1:32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spans="1:3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spans="1:32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spans="1:32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spans="1:32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spans="1:32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spans="1:32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spans="1:32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spans="1:32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spans="1:32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spans="1:32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spans="1:3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spans="1:32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spans="1:32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spans="1:32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spans="1:32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spans="1:32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spans="1:32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spans="1:32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spans="1:32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spans="1:32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spans="1:3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spans="1:32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spans="1:32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spans="1:32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spans="1:32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spans="1:32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spans="1:32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spans="1:32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spans="1:32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spans="1:32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spans="1:3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spans="1:32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spans="1:32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spans="1:32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spans="1:32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spans="1:32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spans="1:32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spans="1:32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spans="1:32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spans="1:32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spans="1:3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spans="1:32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spans="1:32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spans="1:32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spans="1:32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spans="1:32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spans="1:32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spans="1:32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spans="1:32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spans="1:32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spans="1:3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spans="1:32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spans="1:32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spans="1:32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spans="1:32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spans="1:32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spans="1:32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spans="1:32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spans="1:32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spans="1:32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spans="1:3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spans="1:32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spans="1:32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spans="1:32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spans="1:32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spans="1:32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spans="1:32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spans="1:32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spans="1:32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spans="1:32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spans="1:3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spans="1:32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spans="1:32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spans="1:32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spans="1:32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spans="1:32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spans="1:32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spans="1:32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spans="1:32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spans="1:32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spans="1: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spans="1:32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spans="1:32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spans="1:32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spans="1:32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spans="1:32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spans="1:32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spans="1:32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spans="1:32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spans="1:32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spans="1:3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spans="1:32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spans="1:32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spans="1:32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spans="1:32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spans="1:32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spans="1:32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spans="1:32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spans="1:32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spans="1:32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spans="1:3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spans="1:32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spans="1:32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spans="1:32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spans="1:32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spans="1:32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spans="1:32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spans="1:32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spans="1:32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spans="1:32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spans="1:3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spans="1:32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spans="1:32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spans="1:32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spans="1:32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spans="1:32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spans="1:32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spans="1:32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spans="1:32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spans="1:32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spans="1:3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spans="1:32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spans="1:32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spans="1:32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spans="1:32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spans="1:32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spans="1:32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spans="1:32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spans="1:32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spans="1:32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spans="1:3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spans="1:32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spans="1:32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spans="1:32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spans="1:32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spans="1:32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spans="1:32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spans="1:32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spans="1:32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spans="1:32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spans="1:3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spans="1:32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spans="1:32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spans="1:32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spans="1:32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spans="1:32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spans="1:32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spans="1:32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spans="1:32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49">
    <mergeCell ref="E52:H52"/>
    <mergeCell ref="E53:H53"/>
    <mergeCell ref="E54:H54"/>
    <mergeCell ref="E47:J47"/>
    <mergeCell ref="K47:P47"/>
    <mergeCell ref="E48:H48"/>
    <mergeCell ref="K48:N48"/>
    <mergeCell ref="E49:H49"/>
    <mergeCell ref="Q52:T52"/>
    <mergeCell ref="Q53:T53"/>
    <mergeCell ref="Q54:T54"/>
    <mergeCell ref="K49:N49"/>
    <mergeCell ref="K50:N50"/>
    <mergeCell ref="K51:N51"/>
    <mergeCell ref="K52:N52"/>
    <mergeCell ref="K53:N53"/>
    <mergeCell ref="K54:N54"/>
    <mergeCell ref="Q50:T50"/>
    <mergeCell ref="E4:G5"/>
    <mergeCell ref="H4:H6"/>
    <mergeCell ref="Q48:T48"/>
    <mergeCell ref="Q49:T49"/>
    <mergeCell ref="Q51:T51"/>
    <mergeCell ref="E50:H50"/>
    <mergeCell ref="E51:H51"/>
    <mergeCell ref="Q47:V47"/>
    <mergeCell ref="A1:B1"/>
    <mergeCell ref="A3:D3"/>
    <mergeCell ref="A4:A6"/>
    <mergeCell ref="B4:B6"/>
    <mergeCell ref="C4:D5"/>
    <mergeCell ref="AD4:AE4"/>
    <mergeCell ref="T4:T6"/>
    <mergeCell ref="U4:U5"/>
    <mergeCell ref="V4:V5"/>
    <mergeCell ref="W4:W5"/>
    <mergeCell ref="X4:X5"/>
    <mergeCell ref="Y4:Y5"/>
    <mergeCell ref="Z4:Z5"/>
    <mergeCell ref="P4:P5"/>
    <mergeCell ref="Q4:S5"/>
    <mergeCell ref="AA4:AA5"/>
    <mergeCell ref="AB4:AB5"/>
    <mergeCell ref="AC4:AC5"/>
    <mergeCell ref="I4:I5"/>
    <mergeCell ref="J4:J5"/>
    <mergeCell ref="K4:M5"/>
    <mergeCell ref="N4:N6"/>
    <mergeCell ref="O4:O5"/>
  </mergeCells>
  <printOptions horizontalCentered="1"/>
  <pageMargins left="0" right="0" top="0.5" bottom="0.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1"/>
  <sheetViews>
    <sheetView workbookViewId="0"/>
  </sheetViews>
  <sheetFormatPr defaultColWidth="12.5703125" defaultRowHeight="15" customHeight="1"/>
  <cols>
    <col min="1" max="1" width="3.42578125" customWidth="1"/>
    <col min="2" max="2" width="29.42578125" customWidth="1"/>
    <col min="3" max="3" width="10.140625" customWidth="1"/>
    <col min="4" max="4" width="9.85546875" customWidth="1"/>
    <col min="5" max="5" width="5.42578125" customWidth="1"/>
    <col min="6" max="7" width="4.42578125" customWidth="1"/>
    <col min="8" max="8" width="5.7109375" customWidth="1"/>
    <col min="9" max="10" width="4.42578125" customWidth="1"/>
    <col min="11" max="11" width="5.28515625" customWidth="1"/>
    <col min="12" max="16" width="4.42578125" customWidth="1"/>
    <col min="17" max="17" width="4.7109375" customWidth="1"/>
    <col min="18" max="22" width="4.42578125" customWidth="1"/>
    <col min="23" max="33" width="3.140625" customWidth="1"/>
    <col min="34" max="34" width="5.85546875" customWidth="1"/>
    <col min="35" max="35" width="4.28515625" customWidth="1"/>
    <col min="36" max="36" width="4.140625" customWidth="1"/>
  </cols>
  <sheetData>
    <row r="1" spans="1:36">
      <c r="A1" s="455" t="s">
        <v>0</v>
      </c>
      <c r="B1" s="446"/>
      <c r="C1" s="3"/>
      <c r="D1" s="3"/>
      <c r="E1" s="3"/>
      <c r="F1" s="3"/>
      <c r="G1" s="3"/>
      <c r="H1" s="3"/>
      <c r="I1" s="3"/>
      <c r="J1" s="3"/>
      <c r="K1" s="9"/>
      <c r="L1" s="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>
      <c r="A2" s="3" t="s">
        <v>402</v>
      </c>
      <c r="B2" s="3"/>
      <c r="C2" s="7"/>
      <c r="D2" s="7"/>
      <c r="E2" s="7"/>
      <c r="F2" s="7"/>
      <c r="G2" s="7"/>
      <c r="H2" s="2"/>
      <c r="I2" s="3"/>
      <c r="J2" s="3"/>
      <c r="K2" s="9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>
      <c r="A3" s="447"/>
      <c r="B3" s="446"/>
      <c r="C3" s="446"/>
      <c r="D3" s="446"/>
      <c r="E3" s="3"/>
      <c r="F3" s="3"/>
      <c r="G3" s="3"/>
      <c r="H3" s="3"/>
      <c r="I3" s="3"/>
      <c r="J3" s="3"/>
      <c r="K3" s="9"/>
      <c r="L3" s="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ht="25.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8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8" t="s">
        <v>13</v>
      </c>
      <c r="V4" s="448" t="s">
        <v>14</v>
      </c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7"/>
      <c r="AH4" s="446"/>
      <c r="AI4" s="3"/>
      <c r="AJ4" s="3"/>
    </row>
    <row r="5" spans="1:36" ht="28.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446"/>
      <c r="AA5" s="446"/>
      <c r="AB5" s="446"/>
      <c r="AC5" s="446"/>
      <c r="AD5" s="446"/>
      <c r="AE5" s="446"/>
      <c r="AF5" s="446"/>
      <c r="AG5" s="3"/>
      <c r="AH5" s="3"/>
      <c r="AI5" s="3"/>
      <c r="AJ5" s="3"/>
    </row>
    <row r="6" spans="1:36" ht="19.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204" t="s">
        <v>20</v>
      </c>
      <c r="P6" s="204" t="s">
        <v>17</v>
      </c>
      <c r="Q6" s="204" t="s">
        <v>17</v>
      </c>
      <c r="R6" s="204" t="s">
        <v>18</v>
      </c>
      <c r="S6" s="204" t="s">
        <v>19</v>
      </c>
      <c r="T6" s="443"/>
      <c r="U6" s="204" t="s">
        <v>20</v>
      </c>
      <c r="V6" s="204" t="s">
        <v>20</v>
      </c>
      <c r="W6" s="11"/>
      <c r="X6" s="11"/>
      <c r="Y6" s="11"/>
      <c r="Z6" s="11"/>
      <c r="AA6" s="11"/>
      <c r="AB6" s="11"/>
      <c r="AC6" s="11"/>
      <c r="AD6" s="11"/>
      <c r="AE6" s="11"/>
      <c r="AF6" s="11"/>
      <c r="AG6" s="3"/>
      <c r="AH6" s="3"/>
      <c r="AI6" s="3"/>
      <c r="AJ6" s="3"/>
    </row>
    <row r="7" spans="1:36" ht="18" customHeight="1">
      <c r="A7" s="17">
        <v>1</v>
      </c>
      <c r="B7" s="52" t="s">
        <v>403</v>
      </c>
      <c r="C7" s="27" t="s">
        <v>404</v>
      </c>
      <c r="D7" s="120"/>
      <c r="E7" s="192">
        <v>13</v>
      </c>
      <c r="F7" s="14" t="s">
        <v>23</v>
      </c>
      <c r="G7" s="14">
        <v>92</v>
      </c>
      <c r="H7" s="20">
        <f t="shared" ref="H7:H40" si="0">E7/(G7*G7)*10000</f>
        <v>15.359168241965973</v>
      </c>
      <c r="I7" s="14"/>
      <c r="J7" s="14"/>
      <c r="K7" s="14">
        <v>15</v>
      </c>
      <c r="L7" s="14" t="s">
        <v>23</v>
      </c>
      <c r="M7" s="14">
        <v>95</v>
      </c>
      <c r="N7" s="20">
        <f t="shared" ref="N7:N9" si="1">K7/(M7*M7)*10000</f>
        <v>16.620498614958446</v>
      </c>
      <c r="O7" s="14"/>
      <c r="P7" s="14"/>
      <c r="Q7" s="23">
        <v>15.5</v>
      </c>
      <c r="R7" s="23" t="s">
        <v>23</v>
      </c>
      <c r="S7" s="23">
        <v>97</v>
      </c>
      <c r="T7" s="20">
        <f t="shared" ref="T7:T9" si="2">Q7/(S7*S7)*10000</f>
        <v>16.473589116803062</v>
      </c>
      <c r="U7" s="14"/>
      <c r="V7" s="14"/>
      <c r="W7" s="9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ht="18" customHeight="1">
      <c r="A8" s="17">
        <v>2</v>
      </c>
      <c r="B8" s="168" t="s">
        <v>405</v>
      </c>
      <c r="C8" s="120"/>
      <c r="D8" s="120" t="s">
        <v>406</v>
      </c>
      <c r="E8" s="192">
        <v>15.4</v>
      </c>
      <c r="F8" s="14" t="s">
        <v>23</v>
      </c>
      <c r="G8" s="14">
        <v>89</v>
      </c>
      <c r="H8" s="20">
        <f t="shared" si="0"/>
        <v>19.441989647771745</v>
      </c>
      <c r="I8" s="14"/>
      <c r="J8" s="14"/>
      <c r="K8" s="14">
        <v>16</v>
      </c>
      <c r="L8" s="14" t="s">
        <v>23</v>
      </c>
      <c r="M8" s="14">
        <v>92</v>
      </c>
      <c r="N8" s="20">
        <f t="shared" si="1"/>
        <v>18.903591682419659</v>
      </c>
      <c r="O8" s="14"/>
      <c r="P8" s="14"/>
      <c r="Q8" s="23">
        <v>16.5</v>
      </c>
      <c r="R8" s="23" t="s">
        <v>23</v>
      </c>
      <c r="S8" s="23">
        <v>94</v>
      </c>
      <c r="T8" s="20">
        <f t="shared" si="2"/>
        <v>18.673607967406067</v>
      </c>
      <c r="U8" s="14"/>
      <c r="V8" s="14"/>
      <c r="W8" s="9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ht="18" customHeight="1">
      <c r="A9" s="17">
        <v>3</v>
      </c>
      <c r="B9" s="168" t="s">
        <v>407</v>
      </c>
      <c r="C9" s="120"/>
      <c r="D9" s="120" t="s">
        <v>408</v>
      </c>
      <c r="E9" s="192">
        <v>15.4</v>
      </c>
      <c r="F9" s="14" t="s">
        <v>23</v>
      </c>
      <c r="G9" s="14">
        <v>94</v>
      </c>
      <c r="H9" s="20">
        <f t="shared" si="0"/>
        <v>17.428700769578995</v>
      </c>
      <c r="I9" s="14"/>
      <c r="J9" s="14"/>
      <c r="K9" s="14">
        <v>16</v>
      </c>
      <c r="L9" s="14" t="s">
        <v>23</v>
      </c>
      <c r="M9" s="14">
        <v>96</v>
      </c>
      <c r="N9" s="20">
        <f t="shared" si="1"/>
        <v>17.361111111111111</v>
      </c>
      <c r="O9" s="14"/>
      <c r="P9" s="14"/>
      <c r="Q9" s="23">
        <v>16.5</v>
      </c>
      <c r="R9" s="23" t="s">
        <v>23</v>
      </c>
      <c r="S9" s="23">
        <v>100</v>
      </c>
      <c r="T9" s="20">
        <f t="shared" si="2"/>
        <v>16.5</v>
      </c>
      <c r="U9" s="14"/>
      <c r="V9" s="14"/>
      <c r="W9" s="9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8" customHeight="1">
      <c r="A10" s="83">
        <v>4</v>
      </c>
      <c r="B10" s="205" t="s">
        <v>409</v>
      </c>
      <c r="C10" s="206"/>
      <c r="D10" s="206" t="s">
        <v>410</v>
      </c>
      <c r="E10" s="207">
        <v>13</v>
      </c>
      <c r="F10" s="86" t="s">
        <v>23</v>
      </c>
      <c r="G10" s="86">
        <v>97</v>
      </c>
      <c r="H10" s="88">
        <f t="shared" si="0"/>
        <v>13.816558614092891</v>
      </c>
      <c r="I10" s="208" t="s">
        <v>38</v>
      </c>
      <c r="J10" s="209"/>
      <c r="K10" s="86"/>
      <c r="L10" s="86"/>
      <c r="M10" s="86"/>
      <c r="N10" s="210"/>
      <c r="O10" s="86"/>
      <c r="P10" s="86"/>
      <c r="Q10" s="86"/>
      <c r="R10" s="86"/>
      <c r="S10" s="86"/>
      <c r="T10" s="210"/>
      <c r="U10" s="86"/>
      <c r="V10" s="86"/>
      <c r="W10" s="9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8" customHeight="1">
      <c r="A11" s="17">
        <v>5</v>
      </c>
      <c r="B11" s="168" t="s">
        <v>411</v>
      </c>
      <c r="C11" s="120" t="s">
        <v>412</v>
      </c>
      <c r="D11" s="27"/>
      <c r="E11" s="192">
        <v>18.399999999999999</v>
      </c>
      <c r="F11" s="14" t="s">
        <v>23</v>
      </c>
      <c r="G11" s="14">
        <v>104</v>
      </c>
      <c r="H11" s="20">
        <f t="shared" si="0"/>
        <v>17.011834319526628</v>
      </c>
      <c r="I11" s="14"/>
      <c r="J11" s="14"/>
      <c r="K11" s="14">
        <v>20</v>
      </c>
      <c r="L11" s="14" t="s">
        <v>23</v>
      </c>
      <c r="M11" s="14">
        <v>106</v>
      </c>
      <c r="N11" s="20">
        <f t="shared" ref="N11:N24" si="3">K11/(M11*M11)*10000</f>
        <v>17.7999288002848</v>
      </c>
      <c r="O11" s="14"/>
      <c r="P11" s="14"/>
      <c r="Q11" s="23">
        <v>20.5</v>
      </c>
      <c r="R11" s="23" t="s">
        <v>23</v>
      </c>
      <c r="S11" s="23">
        <v>109</v>
      </c>
      <c r="T11" s="20">
        <f t="shared" ref="T11:T24" si="4">Q11/(S11*S11)*10000</f>
        <v>17.254439861964482</v>
      </c>
      <c r="U11" s="14"/>
      <c r="V11" s="14"/>
      <c r="W11" s="9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ht="18" customHeight="1">
      <c r="A12" s="17">
        <v>6</v>
      </c>
      <c r="B12" s="52" t="s">
        <v>413</v>
      </c>
      <c r="C12" s="27" t="s">
        <v>414</v>
      </c>
      <c r="D12" s="18"/>
      <c r="E12" s="192">
        <v>13.6</v>
      </c>
      <c r="F12" s="14" t="s">
        <v>23</v>
      </c>
      <c r="G12" s="14">
        <v>95</v>
      </c>
      <c r="H12" s="20">
        <f t="shared" si="0"/>
        <v>15.069252077562327</v>
      </c>
      <c r="I12" s="14"/>
      <c r="J12" s="14"/>
      <c r="K12" s="14">
        <v>14</v>
      </c>
      <c r="L12" s="14" t="s">
        <v>23</v>
      </c>
      <c r="M12" s="14">
        <v>97</v>
      </c>
      <c r="N12" s="20">
        <f t="shared" si="3"/>
        <v>14.879370815176957</v>
      </c>
      <c r="O12" s="14"/>
      <c r="P12" s="13"/>
      <c r="Q12" s="23">
        <v>14.5</v>
      </c>
      <c r="R12" s="23" t="s">
        <v>23</v>
      </c>
      <c r="S12" s="23">
        <v>100</v>
      </c>
      <c r="T12" s="20">
        <f t="shared" si="4"/>
        <v>14.499999999999998</v>
      </c>
      <c r="U12" s="14"/>
      <c r="V12" s="14"/>
      <c r="W12" s="9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ht="18" customHeight="1">
      <c r="A13" s="17">
        <v>7</v>
      </c>
      <c r="B13" s="168" t="s">
        <v>415</v>
      </c>
      <c r="C13" s="27"/>
      <c r="D13" s="27" t="s">
        <v>416</v>
      </c>
      <c r="E13" s="192">
        <v>15.4</v>
      </c>
      <c r="F13" s="14" t="s">
        <v>23</v>
      </c>
      <c r="G13" s="14">
        <v>101</v>
      </c>
      <c r="H13" s="20">
        <f t="shared" si="0"/>
        <v>15.096559160866583</v>
      </c>
      <c r="I13" s="14"/>
      <c r="J13" s="14"/>
      <c r="K13" s="14">
        <v>16.5</v>
      </c>
      <c r="L13" s="14" t="s">
        <v>23</v>
      </c>
      <c r="M13" s="14">
        <v>103</v>
      </c>
      <c r="N13" s="20">
        <f t="shared" si="3"/>
        <v>15.552832500706947</v>
      </c>
      <c r="O13" s="14"/>
      <c r="P13" s="13"/>
      <c r="Q13" s="23">
        <v>17</v>
      </c>
      <c r="R13" s="23" t="s">
        <v>23</v>
      </c>
      <c r="S13" s="23">
        <v>106</v>
      </c>
      <c r="T13" s="20">
        <f t="shared" si="4"/>
        <v>15.129939480242079</v>
      </c>
      <c r="U13" s="14"/>
      <c r="V13" s="14"/>
      <c r="W13" s="9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ht="18" customHeight="1">
      <c r="A14" s="17">
        <v>8</v>
      </c>
      <c r="B14" s="168" t="s">
        <v>417</v>
      </c>
      <c r="C14" s="120"/>
      <c r="D14" s="120" t="s">
        <v>418</v>
      </c>
      <c r="E14" s="192">
        <v>11.4</v>
      </c>
      <c r="F14" s="14" t="s">
        <v>23</v>
      </c>
      <c r="G14" s="14">
        <v>89</v>
      </c>
      <c r="H14" s="20">
        <f t="shared" si="0"/>
        <v>14.392122206792072</v>
      </c>
      <c r="I14" s="14"/>
      <c r="J14" s="14"/>
      <c r="K14" s="14">
        <v>12</v>
      </c>
      <c r="L14" s="14" t="s">
        <v>23</v>
      </c>
      <c r="M14" s="14">
        <v>92</v>
      </c>
      <c r="N14" s="20">
        <f t="shared" si="3"/>
        <v>14.177693761814746</v>
      </c>
      <c r="O14" s="14"/>
      <c r="P14" s="14"/>
      <c r="Q14" s="23">
        <v>12.5</v>
      </c>
      <c r="R14" s="23" t="s">
        <v>23</v>
      </c>
      <c r="S14" s="23">
        <v>94</v>
      </c>
      <c r="T14" s="20">
        <f t="shared" si="4"/>
        <v>14.146672702580352</v>
      </c>
      <c r="U14" s="14"/>
      <c r="V14" s="14"/>
      <c r="W14" s="9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ht="18" customHeight="1">
      <c r="A15" s="17">
        <v>9</v>
      </c>
      <c r="B15" s="52" t="s">
        <v>419</v>
      </c>
      <c r="C15" s="27" t="s">
        <v>420</v>
      </c>
      <c r="D15" s="18"/>
      <c r="E15" s="192">
        <v>19.399999999999999</v>
      </c>
      <c r="F15" s="14" t="s">
        <v>23</v>
      </c>
      <c r="G15" s="14">
        <v>105</v>
      </c>
      <c r="H15" s="20">
        <f t="shared" si="0"/>
        <v>17.596371882086167</v>
      </c>
      <c r="I15" s="14"/>
      <c r="J15" s="14"/>
      <c r="K15" s="14">
        <v>20</v>
      </c>
      <c r="L15" s="14" t="s">
        <v>23</v>
      </c>
      <c r="M15" s="14">
        <v>107</v>
      </c>
      <c r="N15" s="20">
        <f t="shared" si="3"/>
        <v>17.468774565464233</v>
      </c>
      <c r="O15" s="14"/>
      <c r="P15" s="14"/>
      <c r="Q15" s="23">
        <v>21</v>
      </c>
      <c r="R15" s="23" t="s">
        <v>23</v>
      </c>
      <c r="S15" s="23">
        <v>109</v>
      </c>
      <c r="T15" s="20">
        <f t="shared" si="4"/>
        <v>17.675279858597762</v>
      </c>
      <c r="U15" s="14"/>
      <c r="V15" s="14"/>
      <c r="W15" s="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ht="18" customHeight="1">
      <c r="A16" s="17">
        <v>10</v>
      </c>
      <c r="B16" s="168" t="s">
        <v>421</v>
      </c>
      <c r="C16" s="27" t="s">
        <v>422</v>
      </c>
      <c r="D16" s="18"/>
      <c r="E16" s="14">
        <v>12.3</v>
      </c>
      <c r="F16" s="14" t="s">
        <v>23</v>
      </c>
      <c r="G16" s="14">
        <v>91</v>
      </c>
      <c r="H16" s="20">
        <f t="shared" si="0"/>
        <v>14.853278589542327</v>
      </c>
      <c r="I16" s="14"/>
      <c r="J16" s="14"/>
      <c r="K16" s="14">
        <v>13.5</v>
      </c>
      <c r="L16" s="14" t="s">
        <v>23</v>
      </c>
      <c r="M16" s="14">
        <v>94</v>
      </c>
      <c r="N16" s="20">
        <f t="shared" si="3"/>
        <v>15.278406518786781</v>
      </c>
      <c r="O16" s="14"/>
      <c r="P16" s="14"/>
      <c r="Q16" s="23">
        <v>14.5</v>
      </c>
      <c r="R16" s="23" t="s">
        <v>23</v>
      </c>
      <c r="S16" s="23">
        <v>97</v>
      </c>
      <c r="T16" s="20">
        <f t="shared" si="4"/>
        <v>15.410776915718992</v>
      </c>
      <c r="U16" s="14"/>
      <c r="V16" s="14"/>
      <c r="W16" s="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ht="18" customHeight="1">
      <c r="A17" s="17">
        <v>11</v>
      </c>
      <c r="B17" s="17" t="s">
        <v>423</v>
      </c>
      <c r="C17" s="18" t="s">
        <v>424</v>
      </c>
      <c r="D17" s="17"/>
      <c r="E17" s="192">
        <v>16.5</v>
      </c>
      <c r="F17" s="14" t="s">
        <v>23</v>
      </c>
      <c r="G17" s="14">
        <v>94</v>
      </c>
      <c r="H17" s="20">
        <f t="shared" si="0"/>
        <v>18.673607967406067</v>
      </c>
      <c r="I17" s="14"/>
      <c r="J17" s="14"/>
      <c r="K17" s="14">
        <v>16.5</v>
      </c>
      <c r="L17" s="14" t="s">
        <v>23</v>
      </c>
      <c r="M17" s="14">
        <v>96</v>
      </c>
      <c r="N17" s="20">
        <f t="shared" si="3"/>
        <v>17.903645833333332</v>
      </c>
      <c r="O17" s="14"/>
      <c r="P17" s="14"/>
      <c r="Q17" s="23">
        <v>17</v>
      </c>
      <c r="R17" s="23" t="s">
        <v>23</v>
      </c>
      <c r="S17" s="23">
        <v>98</v>
      </c>
      <c r="T17" s="20">
        <f t="shared" si="4"/>
        <v>17.700957934194086</v>
      </c>
      <c r="U17" s="14"/>
      <c r="V17" s="14"/>
      <c r="W17" s="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ht="18" customHeight="1">
      <c r="A18" s="17">
        <v>12</v>
      </c>
      <c r="B18" s="168" t="s">
        <v>425</v>
      </c>
      <c r="C18" s="27" t="s">
        <v>426</v>
      </c>
      <c r="D18" s="18"/>
      <c r="E18" s="192">
        <v>15</v>
      </c>
      <c r="F18" s="14" t="s">
        <v>23</v>
      </c>
      <c r="G18" s="14">
        <v>95</v>
      </c>
      <c r="H18" s="20">
        <f t="shared" si="0"/>
        <v>16.620498614958446</v>
      </c>
      <c r="I18" s="14"/>
      <c r="J18" s="14"/>
      <c r="K18" s="14">
        <v>15.7</v>
      </c>
      <c r="L18" s="14" t="s">
        <v>23</v>
      </c>
      <c r="M18" s="14">
        <v>98</v>
      </c>
      <c r="N18" s="20">
        <f t="shared" si="3"/>
        <v>16.347355268638069</v>
      </c>
      <c r="O18" s="14"/>
      <c r="P18" s="14"/>
      <c r="Q18" s="23">
        <v>16.399999999999999</v>
      </c>
      <c r="R18" s="23" t="s">
        <v>23</v>
      </c>
      <c r="S18" s="23">
        <v>99</v>
      </c>
      <c r="T18" s="20">
        <f t="shared" si="4"/>
        <v>16.732986429956128</v>
      </c>
      <c r="U18" s="14"/>
      <c r="V18" s="14"/>
      <c r="W18" s="9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ht="18" customHeight="1">
      <c r="A19" s="17">
        <v>13</v>
      </c>
      <c r="B19" s="168" t="s">
        <v>427</v>
      </c>
      <c r="C19" s="27" t="s">
        <v>428</v>
      </c>
      <c r="D19" s="18"/>
      <c r="E19" s="14">
        <v>16.899999999999999</v>
      </c>
      <c r="F19" s="14" t="s">
        <v>23</v>
      </c>
      <c r="G19" s="14">
        <v>97</v>
      </c>
      <c r="H19" s="20">
        <f t="shared" si="0"/>
        <v>17.961526198320755</v>
      </c>
      <c r="I19" s="14"/>
      <c r="J19" s="14"/>
      <c r="K19" s="14">
        <v>17.2</v>
      </c>
      <c r="L19" s="14" t="s">
        <v>23</v>
      </c>
      <c r="M19" s="14">
        <v>99</v>
      </c>
      <c r="N19" s="20">
        <f t="shared" si="3"/>
        <v>17.54922967044179</v>
      </c>
      <c r="O19" s="14"/>
      <c r="P19" s="14"/>
      <c r="Q19" s="23">
        <v>17.5</v>
      </c>
      <c r="R19" s="23" t="s">
        <v>23</v>
      </c>
      <c r="S19" s="23">
        <v>102</v>
      </c>
      <c r="T19" s="20">
        <f t="shared" si="4"/>
        <v>16.820453671664744</v>
      </c>
      <c r="U19" s="14"/>
      <c r="V19" s="14"/>
      <c r="W19" s="9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8" customHeight="1">
      <c r="A20" s="17">
        <v>14</v>
      </c>
      <c r="B20" s="52" t="s">
        <v>429</v>
      </c>
      <c r="C20" s="27"/>
      <c r="D20" s="27" t="s">
        <v>430</v>
      </c>
      <c r="E20" s="192">
        <v>18</v>
      </c>
      <c r="F20" s="14" t="s">
        <v>23</v>
      </c>
      <c r="G20" s="14">
        <v>101</v>
      </c>
      <c r="H20" s="20">
        <f t="shared" si="0"/>
        <v>17.645328889324578</v>
      </c>
      <c r="I20" s="14"/>
      <c r="J20" s="14"/>
      <c r="K20" s="14">
        <v>19</v>
      </c>
      <c r="L20" s="14" t="s">
        <v>23</v>
      </c>
      <c r="M20" s="14">
        <v>104</v>
      </c>
      <c r="N20" s="20">
        <f t="shared" si="3"/>
        <v>17.566568047337277</v>
      </c>
      <c r="O20" s="14"/>
      <c r="P20" s="14"/>
      <c r="Q20" s="23">
        <v>19.399999999999999</v>
      </c>
      <c r="R20" s="23" t="s">
        <v>23</v>
      </c>
      <c r="S20" s="23">
        <v>107</v>
      </c>
      <c r="T20" s="20">
        <f t="shared" si="4"/>
        <v>16.944711328500304</v>
      </c>
      <c r="U20" s="14"/>
      <c r="V20" s="14"/>
      <c r="W20" s="9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8" customHeight="1">
      <c r="A21" s="17">
        <v>15</v>
      </c>
      <c r="B21" s="168" t="s">
        <v>431</v>
      </c>
      <c r="C21" s="27" t="s">
        <v>432</v>
      </c>
      <c r="D21" s="18"/>
      <c r="E21" s="192">
        <v>15.7</v>
      </c>
      <c r="F21" s="14" t="s">
        <v>23</v>
      </c>
      <c r="G21" s="211">
        <v>96</v>
      </c>
      <c r="H21" s="20">
        <f t="shared" si="0"/>
        <v>17.035590277777779</v>
      </c>
      <c r="I21" s="211"/>
      <c r="J21" s="211"/>
      <c r="K21" s="14">
        <v>16.7</v>
      </c>
      <c r="L21" s="14" t="s">
        <v>23</v>
      </c>
      <c r="M21" s="14">
        <v>99</v>
      </c>
      <c r="N21" s="20">
        <f t="shared" si="3"/>
        <v>17.039077645138249</v>
      </c>
      <c r="O21" s="14"/>
      <c r="P21" s="13"/>
      <c r="Q21" s="23">
        <v>17</v>
      </c>
      <c r="R21" s="23" t="s">
        <v>23</v>
      </c>
      <c r="S21" s="23">
        <v>102</v>
      </c>
      <c r="T21" s="20">
        <f t="shared" si="4"/>
        <v>16.33986928104575</v>
      </c>
      <c r="U21" s="14"/>
      <c r="V21" s="14"/>
      <c r="W21" s="9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ht="18" customHeight="1">
      <c r="A22" s="17">
        <v>16</v>
      </c>
      <c r="B22" s="168" t="s">
        <v>433</v>
      </c>
      <c r="C22" s="27"/>
      <c r="D22" s="27" t="s">
        <v>434</v>
      </c>
      <c r="E22" s="192">
        <v>17</v>
      </c>
      <c r="F22" s="14" t="s">
        <v>23</v>
      </c>
      <c r="G22" s="14">
        <v>98</v>
      </c>
      <c r="H22" s="20">
        <f t="shared" si="0"/>
        <v>17.700957934194086</v>
      </c>
      <c r="I22" s="211"/>
      <c r="J22" s="211"/>
      <c r="K22" s="14">
        <v>18.5</v>
      </c>
      <c r="L22" s="14" t="s">
        <v>23</v>
      </c>
      <c r="M22" s="14">
        <v>100</v>
      </c>
      <c r="N22" s="20">
        <f t="shared" si="3"/>
        <v>18.5</v>
      </c>
      <c r="O22" s="14"/>
      <c r="P22" s="14"/>
      <c r="Q22" s="23">
        <v>20</v>
      </c>
      <c r="R22" s="23" t="s">
        <v>23</v>
      </c>
      <c r="S22" s="23">
        <v>102</v>
      </c>
      <c r="T22" s="20">
        <f t="shared" si="4"/>
        <v>19.223375624759708</v>
      </c>
      <c r="U22" s="14"/>
      <c r="V22" s="14"/>
      <c r="W22" s="9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ht="18" customHeight="1">
      <c r="A23" s="17">
        <v>17</v>
      </c>
      <c r="B23" s="52" t="s">
        <v>435</v>
      </c>
      <c r="C23" s="27" t="s">
        <v>404</v>
      </c>
      <c r="D23" s="18"/>
      <c r="E23" s="192">
        <v>15.7</v>
      </c>
      <c r="F23" s="14" t="s">
        <v>23</v>
      </c>
      <c r="G23" s="14">
        <v>103</v>
      </c>
      <c r="H23" s="20">
        <f t="shared" si="0"/>
        <v>14.798755773399943</v>
      </c>
      <c r="I23" s="211"/>
      <c r="J23" s="211"/>
      <c r="K23" s="14">
        <v>18</v>
      </c>
      <c r="L23" s="14" t="s">
        <v>23</v>
      </c>
      <c r="M23" s="14">
        <v>105</v>
      </c>
      <c r="N23" s="20">
        <f t="shared" si="3"/>
        <v>16.326530612244898</v>
      </c>
      <c r="O23" s="14"/>
      <c r="P23" s="14"/>
      <c r="Q23" s="23">
        <v>18.600000000000001</v>
      </c>
      <c r="R23" s="23" t="s">
        <v>23</v>
      </c>
      <c r="S23" s="23">
        <v>111</v>
      </c>
      <c r="T23" s="20">
        <f t="shared" si="4"/>
        <v>15.096177258339422</v>
      </c>
      <c r="U23" s="14"/>
      <c r="V23" s="14"/>
      <c r="W23" s="9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ht="18" customHeight="1">
      <c r="A24" s="17">
        <v>18</v>
      </c>
      <c r="B24" s="21" t="s">
        <v>436</v>
      </c>
      <c r="C24" s="18"/>
      <c r="D24" s="18" t="s">
        <v>437</v>
      </c>
      <c r="E24" s="192">
        <v>11</v>
      </c>
      <c r="F24" s="14" t="s">
        <v>23</v>
      </c>
      <c r="G24" s="14">
        <v>88</v>
      </c>
      <c r="H24" s="20">
        <f t="shared" si="0"/>
        <v>14.204545454545455</v>
      </c>
      <c r="I24" s="14"/>
      <c r="J24" s="14"/>
      <c r="K24" s="14">
        <v>11.5</v>
      </c>
      <c r="L24" s="14" t="s">
        <v>23</v>
      </c>
      <c r="M24" s="14">
        <v>90</v>
      </c>
      <c r="N24" s="20">
        <f t="shared" si="3"/>
        <v>14.19753086419753</v>
      </c>
      <c r="O24" s="14"/>
      <c r="P24" s="14"/>
      <c r="Q24" s="23">
        <v>11.7</v>
      </c>
      <c r="R24" s="23" t="s">
        <v>23</v>
      </c>
      <c r="S24" s="23">
        <v>93</v>
      </c>
      <c r="T24" s="20">
        <f t="shared" si="4"/>
        <v>13.527575442247658</v>
      </c>
      <c r="U24" s="14"/>
      <c r="V24" s="14"/>
      <c r="W24" s="9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ht="18" customHeight="1">
      <c r="A25" s="212">
        <v>19</v>
      </c>
      <c r="B25" s="213" t="s">
        <v>438</v>
      </c>
      <c r="C25" s="214"/>
      <c r="D25" s="215" t="s">
        <v>397</v>
      </c>
      <c r="E25" s="216">
        <v>15.7</v>
      </c>
      <c r="F25" s="217" t="s">
        <v>23</v>
      </c>
      <c r="G25" s="217">
        <v>101</v>
      </c>
      <c r="H25" s="218">
        <f t="shared" si="0"/>
        <v>15.390647975688657</v>
      </c>
      <c r="I25" s="464" t="s">
        <v>439</v>
      </c>
      <c r="J25" s="465"/>
      <c r="K25" s="465"/>
      <c r="L25" s="465"/>
      <c r="M25" s="219"/>
      <c r="N25" s="219"/>
      <c r="O25" s="219"/>
      <c r="P25" s="219"/>
      <c r="Q25" s="219"/>
      <c r="R25" s="219"/>
      <c r="S25" s="219"/>
      <c r="T25" s="219"/>
      <c r="U25" s="219"/>
      <c r="V25" s="220"/>
      <c r="W25" s="9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ht="18" customHeight="1">
      <c r="A26" s="17">
        <v>20</v>
      </c>
      <c r="B26" s="52" t="s">
        <v>440</v>
      </c>
      <c r="C26" s="184"/>
      <c r="D26" s="184" t="s">
        <v>441</v>
      </c>
      <c r="E26" s="221">
        <v>14.4</v>
      </c>
      <c r="F26" s="14" t="s">
        <v>23</v>
      </c>
      <c r="G26" s="14">
        <v>91</v>
      </c>
      <c r="H26" s="20">
        <f t="shared" si="0"/>
        <v>17.389204202391017</v>
      </c>
      <c r="I26" s="211"/>
      <c r="J26" s="211"/>
      <c r="K26" s="14">
        <v>15.5</v>
      </c>
      <c r="L26" s="14" t="s">
        <v>23</v>
      </c>
      <c r="M26" s="14">
        <v>93</v>
      </c>
      <c r="N26" s="20">
        <f t="shared" ref="N26:N40" si="5">K26/(M26*M26)*10000</f>
        <v>17.921146953405017</v>
      </c>
      <c r="O26" s="14"/>
      <c r="P26" s="14"/>
      <c r="Q26" s="23">
        <v>16</v>
      </c>
      <c r="R26" s="23" t="s">
        <v>23</v>
      </c>
      <c r="S26" s="23">
        <v>95</v>
      </c>
      <c r="T26" s="20">
        <f t="shared" ref="T26:T42" si="6">Q26/(S26*S26)*10000</f>
        <v>17.728531855955676</v>
      </c>
      <c r="U26" s="14"/>
      <c r="V26" s="14"/>
      <c r="W26" s="9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ht="18" customHeight="1">
      <c r="A27" s="17">
        <v>21</v>
      </c>
      <c r="B27" s="17" t="s">
        <v>442</v>
      </c>
      <c r="C27" s="18" t="s">
        <v>443</v>
      </c>
      <c r="D27" s="19"/>
      <c r="E27" s="221">
        <v>14.4</v>
      </c>
      <c r="F27" s="14" t="s">
        <v>23</v>
      </c>
      <c r="G27" s="14">
        <v>93</v>
      </c>
      <c r="H27" s="20">
        <f t="shared" si="0"/>
        <v>16.649323621227889</v>
      </c>
      <c r="I27" s="211"/>
      <c r="J27" s="211"/>
      <c r="K27" s="14">
        <v>15.5</v>
      </c>
      <c r="L27" s="14" t="s">
        <v>23</v>
      </c>
      <c r="M27" s="14">
        <v>95</v>
      </c>
      <c r="N27" s="20">
        <f t="shared" si="5"/>
        <v>17.174515235457065</v>
      </c>
      <c r="O27" s="14"/>
      <c r="P27" s="14"/>
      <c r="Q27" s="23">
        <v>16</v>
      </c>
      <c r="R27" s="23" t="s">
        <v>23</v>
      </c>
      <c r="S27" s="23">
        <v>98</v>
      </c>
      <c r="T27" s="20">
        <f t="shared" si="6"/>
        <v>16.659725114535611</v>
      </c>
      <c r="U27" s="14"/>
      <c r="V27" s="14"/>
      <c r="W27" s="9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ht="18" customHeight="1">
      <c r="A28" s="17">
        <v>22</v>
      </c>
      <c r="B28" s="17" t="s">
        <v>444</v>
      </c>
      <c r="C28" s="18" t="s">
        <v>445</v>
      </c>
      <c r="D28" s="17"/>
      <c r="E28" s="221">
        <v>15</v>
      </c>
      <c r="F28" s="14" t="s">
        <v>23</v>
      </c>
      <c r="G28" s="14">
        <v>97</v>
      </c>
      <c r="H28" s="20">
        <f t="shared" si="0"/>
        <v>15.942183016261026</v>
      </c>
      <c r="I28" s="211"/>
      <c r="J28" s="211"/>
      <c r="K28" s="14">
        <v>16.5</v>
      </c>
      <c r="L28" s="14" t="s">
        <v>23</v>
      </c>
      <c r="M28" s="14">
        <v>99</v>
      </c>
      <c r="N28" s="20">
        <f t="shared" si="5"/>
        <v>16.835016835016834</v>
      </c>
      <c r="O28" s="14"/>
      <c r="P28" s="14"/>
      <c r="Q28" s="23">
        <v>17</v>
      </c>
      <c r="R28" s="23" t="s">
        <v>23</v>
      </c>
      <c r="S28" s="23">
        <v>100</v>
      </c>
      <c r="T28" s="20">
        <f t="shared" si="6"/>
        <v>17</v>
      </c>
      <c r="U28" s="14"/>
      <c r="V28" s="14"/>
      <c r="W28" s="9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ht="18" customHeight="1">
      <c r="A29" s="17">
        <v>23</v>
      </c>
      <c r="B29" s="52" t="s">
        <v>446</v>
      </c>
      <c r="C29" s="222" t="s">
        <v>447</v>
      </c>
      <c r="D29" s="18"/>
      <c r="E29" s="221">
        <v>15.7</v>
      </c>
      <c r="F29" s="14" t="s">
        <v>23</v>
      </c>
      <c r="G29" s="14">
        <v>102</v>
      </c>
      <c r="H29" s="20">
        <f t="shared" si="0"/>
        <v>15.090349865436369</v>
      </c>
      <c r="I29" s="211"/>
      <c r="J29" s="211"/>
      <c r="K29" s="14">
        <v>16.8</v>
      </c>
      <c r="L29" s="14" t="s">
        <v>23</v>
      </c>
      <c r="M29" s="14">
        <v>105</v>
      </c>
      <c r="N29" s="20">
        <f t="shared" si="5"/>
        <v>15.238095238095239</v>
      </c>
      <c r="O29" s="14"/>
      <c r="P29" s="14"/>
      <c r="Q29" s="23">
        <v>17</v>
      </c>
      <c r="R29" s="23" t="s">
        <v>23</v>
      </c>
      <c r="S29" s="23">
        <v>106</v>
      </c>
      <c r="T29" s="20">
        <f t="shared" si="6"/>
        <v>15.129939480242079</v>
      </c>
      <c r="U29" s="14"/>
      <c r="V29" s="14"/>
      <c r="W29" s="9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ht="18" customHeight="1">
      <c r="A30" s="17">
        <v>24</v>
      </c>
      <c r="B30" s="21" t="s">
        <v>448</v>
      </c>
      <c r="C30" s="223"/>
      <c r="D30" s="18" t="s">
        <v>449</v>
      </c>
      <c r="E30" s="221">
        <v>12.2</v>
      </c>
      <c r="F30" s="14" t="s">
        <v>23</v>
      </c>
      <c r="G30" s="14">
        <v>94</v>
      </c>
      <c r="H30" s="20">
        <f t="shared" si="0"/>
        <v>13.807152557718423</v>
      </c>
      <c r="I30" s="211"/>
      <c r="J30" s="211"/>
      <c r="K30" s="14">
        <v>13</v>
      </c>
      <c r="L30" s="14" t="s">
        <v>23</v>
      </c>
      <c r="M30" s="14">
        <v>97</v>
      </c>
      <c r="N30" s="20">
        <f t="shared" si="5"/>
        <v>13.816558614092891</v>
      </c>
      <c r="O30" s="14"/>
      <c r="P30" s="14"/>
      <c r="Q30" s="23">
        <v>13.2</v>
      </c>
      <c r="R30" s="23" t="s">
        <v>23</v>
      </c>
      <c r="S30" s="23">
        <v>99</v>
      </c>
      <c r="T30" s="20">
        <f t="shared" si="6"/>
        <v>13.468013468013467</v>
      </c>
      <c r="U30" s="14"/>
      <c r="V30" s="14"/>
      <c r="W30" s="9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ht="18" customHeight="1">
      <c r="A31" s="17">
        <v>25</v>
      </c>
      <c r="B31" s="52" t="s">
        <v>450</v>
      </c>
      <c r="C31" s="222"/>
      <c r="D31" s="27" t="s">
        <v>451</v>
      </c>
      <c r="E31" s="221">
        <v>13</v>
      </c>
      <c r="F31" s="14" t="s">
        <v>23</v>
      </c>
      <c r="G31" s="14">
        <v>93</v>
      </c>
      <c r="H31" s="20">
        <f t="shared" si="0"/>
        <v>15.030639380275176</v>
      </c>
      <c r="I31" s="211"/>
      <c r="J31" s="211"/>
      <c r="K31" s="14">
        <v>14</v>
      </c>
      <c r="L31" s="14" t="s">
        <v>23</v>
      </c>
      <c r="M31" s="14">
        <v>95</v>
      </c>
      <c r="N31" s="20">
        <f t="shared" si="5"/>
        <v>15.512465373961218</v>
      </c>
      <c r="O31" s="14"/>
      <c r="P31" s="13"/>
      <c r="Q31" s="23">
        <v>14.5</v>
      </c>
      <c r="R31" s="23" t="s">
        <v>23</v>
      </c>
      <c r="S31" s="23">
        <v>97</v>
      </c>
      <c r="T31" s="20">
        <f t="shared" si="6"/>
        <v>15.410776915718992</v>
      </c>
      <c r="U31" s="14"/>
      <c r="V31" s="14"/>
      <c r="W31" s="9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ht="18" customHeight="1">
      <c r="A32" s="17">
        <v>26</v>
      </c>
      <c r="B32" s="52" t="s">
        <v>452</v>
      </c>
      <c r="C32" s="222"/>
      <c r="D32" s="18" t="s">
        <v>453</v>
      </c>
      <c r="E32" s="221">
        <v>13</v>
      </c>
      <c r="F32" s="14" t="s">
        <v>23</v>
      </c>
      <c r="G32" s="14">
        <v>93</v>
      </c>
      <c r="H32" s="20">
        <f t="shared" si="0"/>
        <v>15.030639380275176</v>
      </c>
      <c r="I32" s="211"/>
      <c r="J32" s="211"/>
      <c r="K32" s="14">
        <v>13.5</v>
      </c>
      <c r="L32" s="14" t="s">
        <v>23</v>
      </c>
      <c r="M32" s="14">
        <v>95</v>
      </c>
      <c r="N32" s="20">
        <f t="shared" si="5"/>
        <v>14.958448753462603</v>
      </c>
      <c r="O32" s="14"/>
      <c r="P32" s="14"/>
      <c r="Q32" s="23">
        <v>14</v>
      </c>
      <c r="R32" s="23" t="s">
        <v>23</v>
      </c>
      <c r="S32" s="23">
        <v>97</v>
      </c>
      <c r="T32" s="20">
        <f t="shared" si="6"/>
        <v>14.879370815176957</v>
      </c>
      <c r="U32" s="14"/>
      <c r="V32" s="14"/>
      <c r="W32" s="9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ht="18" customHeight="1">
      <c r="A33" s="17">
        <v>27</v>
      </c>
      <c r="B33" s="52" t="s">
        <v>454</v>
      </c>
      <c r="C33" s="222"/>
      <c r="D33" s="18" t="s">
        <v>455</v>
      </c>
      <c r="E33" s="221">
        <v>11</v>
      </c>
      <c r="F33" s="146" t="s">
        <v>40</v>
      </c>
      <c r="G33" s="14">
        <v>87</v>
      </c>
      <c r="H33" s="20">
        <f t="shared" si="0"/>
        <v>14.532963403355794</v>
      </c>
      <c r="I33" s="211"/>
      <c r="J33" s="211"/>
      <c r="K33" s="14">
        <v>11.5</v>
      </c>
      <c r="L33" s="13" t="s">
        <v>40</v>
      </c>
      <c r="M33" s="14">
        <v>89</v>
      </c>
      <c r="N33" s="20">
        <f t="shared" si="5"/>
        <v>14.518368892816563</v>
      </c>
      <c r="O33" s="14"/>
      <c r="P33" s="14"/>
      <c r="Q33" s="23">
        <v>12</v>
      </c>
      <c r="R33" s="48" t="s">
        <v>23</v>
      </c>
      <c r="S33" s="23">
        <v>92</v>
      </c>
      <c r="T33" s="20">
        <f t="shared" si="6"/>
        <v>14.177693761814746</v>
      </c>
      <c r="U33" s="14"/>
      <c r="V33" s="14"/>
      <c r="W33" s="9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ht="18" customHeight="1">
      <c r="A34" s="17">
        <v>28</v>
      </c>
      <c r="B34" s="52" t="s">
        <v>456</v>
      </c>
      <c r="C34" s="222"/>
      <c r="D34" s="18" t="s">
        <v>457</v>
      </c>
      <c r="E34" s="221">
        <v>16.5</v>
      </c>
      <c r="F34" s="14" t="s">
        <v>23</v>
      </c>
      <c r="G34" s="14">
        <v>97</v>
      </c>
      <c r="H34" s="20">
        <f t="shared" si="0"/>
        <v>17.53640131788713</v>
      </c>
      <c r="I34" s="211"/>
      <c r="J34" s="211"/>
      <c r="K34" s="14">
        <v>18.5</v>
      </c>
      <c r="L34" s="14" t="s">
        <v>23</v>
      </c>
      <c r="M34" s="14">
        <v>99</v>
      </c>
      <c r="N34" s="20">
        <f t="shared" si="5"/>
        <v>18.875624936230995</v>
      </c>
      <c r="O34" s="14"/>
      <c r="P34" s="14"/>
      <c r="Q34" s="23">
        <v>18.5</v>
      </c>
      <c r="R34" s="23" t="s">
        <v>23</v>
      </c>
      <c r="S34" s="23">
        <v>103</v>
      </c>
      <c r="T34" s="20">
        <f t="shared" si="6"/>
        <v>17.438024318974456</v>
      </c>
      <c r="U34" s="14"/>
      <c r="V34" s="14"/>
      <c r="W34" s="9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ht="18" customHeight="1">
      <c r="A35" s="17">
        <v>29</v>
      </c>
      <c r="B35" s="224" t="s">
        <v>458</v>
      </c>
      <c r="C35" s="225"/>
      <c r="D35" s="27" t="s">
        <v>459</v>
      </c>
      <c r="E35" s="221">
        <v>12</v>
      </c>
      <c r="F35" s="14" t="s">
        <v>23</v>
      </c>
      <c r="G35" s="14">
        <v>89</v>
      </c>
      <c r="H35" s="20">
        <f t="shared" si="0"/>
        <v>15.149602322939023</v>
      </c>
      <c r="I35" s="211"/>
      <c r="J35" s="211"/>
      <c r="K35" s="14">
        <v>13</v>
      </c>
      <c r="L35" s="14" t="s">
        <v>23</v>
      </c>
      <c r="M35" s="14">
        <v>91</v>
      </c>
      <c r="N35" s="20">
        <f t="shared" si="5"/>
        <v>15.698587127158557</v>
      </c>
      <c r="O35" s="14"/>
      <c r="P35" s="14"/>
      <c r="Q35" s="23">
        <v>13.5</v>
      </c>
      <c r="R35" s="23" t="s">
        <v>23</v>
      </c>
      <c r="S35" s="23">
        <v>93</v>
      </c>
      <c r="T35" s="20">
        <f t="shared" si="6"/>
        <v>15.608740894901144</v>
      </c>
      <c r="U35" s="14"/>
      <c r="V35" s="14"/>
      <c r="W35" s="9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ht="18" customHeight="1">
      <c r="A36" s="17">
        <v>30</v>
      </c>
      <c r="B36" s="52" t="s">
        <v>460</v>
      </c>
      <c r="C36" s="226" t="s">
        <v>461</v>
      </c>
      <c r="D36" s="27"/>
      <c r="E36" s="221">
        <v>16.8</v>
      </c>
      <c r="F36" s="14" t="s">
        <v>23</v>
      </c>
      <c r="G36" s="14">
        <v>101</v>
      </c>
      <c r="H36" s="20">
        <f t="shared" si="0"/>
        <v>16.46897363003627</v>
      </c>
      <c r="I36" s="211"/>
      <c r="J36" s="211"/>
      <c r="K36" s="14">
        <v>17</v>
      </c>
      <c r="L36" s="14" t="s">
        <v>23</v>
      </c>
      <c r="M36" s="14">
        <v>103</v>
      </c>
      <c r="N36" s="20">
        <f t="shared" si="5"/>
        <v>16.024130455273824</v>
      </c>
      <c r="O36" s="14"/>
      <c r="P36" s="14"/>
      <c r="Q36" s="23">
        <v>17.5</v>
      </c>
      <c r="R36" s="23" t="s">
        <v>23</v>
      </c>
      <c r="S36" s="23">
        <v>105</v>
      </c>
      <c r="T36" s="20">
        <f t="shared" si="6"/>
        <v>15.873015873015873</v>
      </c>
      <c r="U36" s="14"/>
      <c r="V36" s="14"/>
      <c r="W36" s="9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ht="18" customHeight="1">
      <c r="A37" s="17">
        <v>31</v>
      </c>
      <c r="B37" s="52" t="s">
        <v>462</v>
      </c>
      <c r="C37" s="222"/>
      <c r="D37" s="27" t="s">
        <v>371</v>
      </c>
      <c r="E37" s="221">
        <v>11.5</v>
      </c>
      <c r="F37" s="14" t="s">
        <v>23</v>
      </c>
      <c r="G37" s="14">
        <v>93</v>
      </c>
      <c r="H37" s="20">
        <f t="shared" si="0"/>
        <v>13.296334836397271</v>
      </c>
      <c r="I37" s="211"/>
      <c r="J37" s="211"/>
      <c r="K37" s="14">
        <v>12.5</v>
      </c>
      <c r="L37" s="14" t="s">
        <v>23</v>
      </c>
      <c r="M37" s="14">
        <v>95</v>
      </c>
      <c r="N37" s="20">
        <f t="shared" si="5"/>
        <v>13.850415512465373</v>
      </c>
      <c r="O37" s="14"/>
      <c r="P37" s="14"/>
      <c r="Q37" s="23">
        <v>13</v>
      </c>
      <c r="R37" s="23" t="s">
        <v>23</v>
      </c>
      <c r="S37" s="23">
        <v>96</v>
      </c>
      <c r="T37" s="20">
        <f t="shared" si="6"/>
        <v>14.105902777777777</v>
      </c>
      <c r="U37" s="14"/>
      <c r="V37" s="14"/>
      <c r="W37" s="9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ht="18" customHeight="1">
      <c r="A38" s="17">
        <v>32</v>
      </c>
      <c r="B38" s="52" t="s">
        <v>463</v>
      </c>
      <c r="C38" s="222" t="s">
        <v>464</v>
      </c>
      <c r="D38" s="18"/>
      <c r="E38" s="14">
        <v>14</v>
      </c>
      <c r="F38" s="14" t="s">
        <v>23</v>
      </c>
      <c r="G38" s="14">
        <v>93</v>
      </c>
      <c r="H38" s="20">
        <f t="shared" si="0"/>
        <v>16.186842409527113</v>
      </c>
      <c r="I38" s="14"/>
      <c r="J38" s="14"/>
      <c r="K38" s="14">
        <v>14.5</v>
      </c>
      <c r="L38" s="14" t="s">
        <v>23</v>
      </c>
      <c r="M38" s="14">
        <v>95</v>
      </c>
      <c r="N38" s="20">
        <f t="shared" si="5"/>
        <v>16.066481994459835</v>
      </c>
      <c r="O38" s="14"/>
      <c r="P38" s="14"/>
      <c r="Q38" s="23">
        <v>15</v>
      </c>
      <c r="R38" s="23" t="s">
        <v>23</v>
      </c>
      <c r="S38" s="23">
        <v>97</v>
      </c>
      <c r="T38" s="20">
        <f t="shared" si="6"/>
        <v>15.942183016261026</v>
      </c>
      <c r="U38" s="14"/>
      <c r="V38" s="227"/>
      <c r="W38" s="9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ht="18" customHeight="1">
      <c r="A39" s="17">
        <v>33</v>
      </c>
      <c r="B39" s="52" t="s">
        <v>465</v>
      </c>
      <c r="C39" s="71" t="s">
        <v>466</v>
      </c>
      <c r="D39" s="17"/>
      <c r="E39" s="14">
        <v>13.6</v>
      </c>
      <c r="F39" s="14" t="s">
        <v>23</v>
      </c>
      <c r="G39" s="14">
        <v>95</v>
      </c>
      <c r="H39" s="20">
        <f t="shared" si="0"/>
        <v>15.069252077562327</v>
      </c>
      <c r="I39" s="14"/>
      <c r="J39" s="14"/>
      <c r="K39" s="14">
        <v>14</v>
      </c>
      <c r="L39" s="14" t="s">
        <v>23</v>
      </c>
      <c r="M39" s="14">
        <v>97</v>
      </c>
      <c r="N39" s="20">
        <f t="shared" si="5"/>
        <v>14.879370815176957</v>
      </c>
      <c r="O39" s="14"/>
      <c r="P39" s="14"/>
      <c r="Q39" s="23">
        <v>14.5</v>
      </c>
      <c r="R39" s="23" t="s">
        <v>23</v>
      </c>
      <c r="S39" s="23">
        <v>99</v>
      </c>
      <c r="T39" s="20">
        <f t="shared" si="6"/>
        <v>14.794408733802673</v>
      </c>
      <c r="U39" s="14"/>
      <c r="V39" s="227"/>
      <c r="W39" s="9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ht="18" customHeight="1">
      <c r="A40" s="17">
        <v>34</v>
      </c>
      <c r="B40" s="52" t="s">
        <v>467</v>
      </c>
      <c r="C40" s="71" t="s">
        <v>468</v>
      </c>
      <c r="D40" s="17"/>
      <c r="E40" s="14">
        <v>12.3</v>
      </c>
      <c r="F40" s="14" t="s">
        <v>23</v>
      </c>
      <c r="G40" s="14">
        <v>97</v>
      </c>
      <c r="H40" s="20">
        <f t="shared" si="0"/>
        <v>13.072590073334043</v>
      </c>
      <c r="I40" s="14"/>
      <c r="J40" s="14"/>
      <c r="K40" s="14">
        <v>13</v>
      </c>
      <c r="L40" s="14" t="s">
        <v>23</v>
      </c>
      <c r="M40" s="14">
        <v>99</v>
      </c>
      <c r="N40" s="20">
        <f t="shared" si="5"/>
        <v>13.263952657892053</v>
      </c>
      <c r="O40" s="14"/>
      <c r="P40" s="14"/>
      <c r="Q40" s="23">
        <v>13.5</v>
      </c>
      <c r="R40" s="23" t="s">
        <v>23</v>
      </c>
      <c r="S40" s="23">
        <v>101</v>
      </c>
      <c r="T40" s="20">
        <f t="shared" si="6"/>
        <v>13.233996666993431</v>
      </c>
      <c r="U40" s="14"/>
      <c r="V40" s="221"/>
      <c r="W40" s="9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ht="18" customHeight="1">
      <c r="A41" s="17">
        <v>35</v>
      </c>
      <c r="B41" s="177" t="s">
        <v>469</v>
      </c>
      <c r="C41" s="228">
        <v>44104</v>
      </c>
      <c r="D41" s="17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23">
        <v>14</v>
      </c>
      <c r="R41" s="23" t="s">
        <v>23</v>
      </c>
      <c r="S41" s="23">
        <v>94</v>
      </c>
      <c r="T41" s="20">
        <f t="shared" si="6"/>
        <v>15.844273426889997</v>
      </c>
      <c r="U41" s="14"/>
      <c r="V41" s="221"/>
      <c r="W41" s="9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ht="18" customHeight="1">
      <c r="A42" s="17">
        <v>36</v>
      </c>
      <c r="B42" s="177" t="s">
        <v>470</v>
      </c>
      <c r="C42" s="228">
        <v>44104</v>
      </c>
      <c r="D42" s="17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23">
        <v>14.5</v>
      </c>
      <c r="R42" s="23" t="s">
        <v>23</v>
      </c>
      <c r="S42" s="23">
        <v>94</v>
      </c>
      <c r="T42" s="20">
        <f t="shared" si="6"/>
        <v>16.410140334993212</v>
      </c>
      <c r="U42" s="14"/>
      <c r="V42" s="221"/>
      <c r="W42" s="9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ht="18" customHeight="1">
      <c r="A43" s="55">
        <v>37</v>
      </c>
      <c r="B43" s="177" t="s">
        <v>471</v>
      </c>
      <c r="C43" s="63"/>
      <c r="D43" s="63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71"/>
      <c r="U43" s="23">
        <v>15.8</v>
      </c>
      <c r="V43" s="221"/>
      <c r="W43" s="9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ht="18" customHeight="1">
      <c r="A44" s="55">
        <v>38</v>
      </c>
      <c r="B44" s="52"/>
      <c r="C44" s="63">
        <v>17</v>
      </c>
      <c r="D44" s="63">
        <f>COUNTA(D7:D42)</f>
        <v>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221"/>
      <c r="W44" s="9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ht="18" customHeight="1">
      <c r="A45" s="229"/>
      <c r="B45" s="3"/>
      <c r="C45" s="3"/>
      <c r="D45" s="3"/>
      <c r="E45" s="461" t="s">
        <v>77</v>
      </c>
      <c r="F45" s="450"/>
      <c r="G45" s="450"/>
      <c r="H45" s="450"/>
      <c r="I45" s="450"/>
      <c r="J45" s="451"/>
      <c r="K45" s="461" t="s">
        <v>78</v>
      </c>
      <c r="L45" s="450"/>
      <c r="M45" s="450"/>
      <c r="N45" s="450"/>
      <c r="O45" s="450"/>
      <c r="P45" s="451"/>
      <c r="Q45" s="461" t="s">
        <v>79</v>
      </c>
      <c r="R45" s="450"/>
      <c r="S45" s="450"/>
      <c r="T45" s="450"/>
      <c r="U45" s="450"/>
      <c r="V45" s="451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ht="18" customHeight="1">
      <c r="A46" s="3"/>
      <c r="B46" s="230" t="s">
        <v>80</v>
      </c>
      <c r="C46" s="3"/>
      <c r="D46" s="3"/>
      <c r="E46" s="458" t="s">
        <v>82</v>
      </c>
      <c r="F46" s="446"/>
      <c r="G46" s="446"/>
      <c r="H46" s="446"/>
      <c r="I46" s="64">
        <f>I47+I48+I49+I50</f>
        <v>34</v>
      </c>
      <c r="J46" s="231"/>
      <c r="K46" s="458" t="s">
        <v>82</v>
      </c>
      <c r="L46" s="446"/>
      <c r="M46" s="446"/>
      <c r="N46" s="446"/>
      <c r="O46" s="64">
        <f>O47+O48+O49+O50</f>
        <v>32</v>
      </c>
      <c r="P46" s="3"/>
      <c r="Q46" s="458" t="s">
        <v>82</v>
      </c>
      <c r="R46" s="446"/>
      <c r="S46" s="446"/>
      <c r="T46" s="446"/>
      <c r="U46" s="64">
        <f>U47+U48+U49+U50</f>
        <v>34</v>
      </c>
      <c r="V46" s="65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ht="18" customHeight="1">
      <c r="A47" s="3"/>
      <c r="B47" s="3"/>
      <c r="C47" s="3"/>
      <c r="D47" s="3"/>
      <c r="E47" s="458" t="s">
        <v>472</v>
      </c>
      <c r="F47" s="446"/>
      <c r="G47" s="446"/>
      <c r="H47" s="446"/>
      <c r="I47" s="3">
        <f>SUM(COUNTIF(F7:F51,"A"),COUNTIF(F7:F51,"A."))</f>
        <v>34</v>
      </c>
      <c r="J47" s="231"/>
      <c r="K47" s="458" t="s">
        <v>85</v>
      </c>
      <c r="L47" s="446"/>
      <c r="M47" s="446"/>
      <c r="N47" s="446"/>
      <c r="O47" s="3">
        <f>SUM(COUNTIF(L7:L51,"A"),COUNTIF(L7:L51,"A."))</f>
        <v>32</v>
      </c>
      <c r="P47" s="3"/>
      <c r="Q47" s="458" t="s">
        <v>85</v>
      </c>
      <c r="R47" s="446"/>
      <c r="S47" s="446"/>
      <c r="T47" s="446"/>
      <c r="U47" s="3">
        <f>SUM(COUNTIF(R7:R51,"A"),COUNTIF(R7:R51,"A."))</f>
        <v>34</v>
      </c>
      <c r="V47" s="65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ht="18" customHeight="1">
      <c r="A48" s="3"/>
      <c r="B48" s="3" t="s">
        <v>473</v>
      </c>
      <c r="C48" s="3"/>
      <c r="D48" s="3"/>
      <c r="E48" s="458" t="s">
        <v>88</v>
      </c>
      <c r="F48" s="446"/>
      <c r="G48" s="446"/>
      <c r="H48" s="446"/>
      <c r="I48" s="3">
        <f>SUM(COUNTIF(F7:F51,"B"),COUNTIF(F7:F51,"B."))</f>
        <v>0</v>
      </c>
      <c r="J48" s="231"/>
      <c r="K48" s="458" t="s">
        <v>88</v>
      </c>
      <c r="L48" s="446"/>
      <c r="M48" s="446"/>
      <c r="N48" s="446"/>
      <c r="O48" s="3">
        <f>SUM(COUNTIF(L7:L51,"B"),COUNTIF(L7:L51,"B."))</f>
        <v>0</v>
      </c>
      <c r="P48" s="3"/>
      <c r="Q48" s="458" t="s">
        <v>88</v>
      </c>
      <c r="R48" s="446"/>
      <c r="S48" s="446"/>
      <c r="T48" s="446"/>
      <c r="U48" s="3">
        <f>SUM(COUNTIF(R7:R51,"B"),COUNTIF(R7:R51,"B."))</f>
        <v>0</v>
      </c>
      <c r="V48" s="65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ht="18" customHeight="1">
      <c r="A49" s="3"/>
      <c r="B49" s="3" t="s">
        <v>474</v>
      </c>
      <c r="C49" s="3"/>
      <c r="D49" s="3"/>
      <c r="E49" s="458" t="s">
        <v>90</v>
      </c>
      <c r="F49" s="446"/>
      <c r="G49" s="446"/>
      <c r="H49" s="446"/>
      <c r="I49" s="3">
        <f>SUM(COUNTIF(F7:F51,"C"),COUNTIF(F7:F51,"C."))</f>
        <v>0</v>
      </c>
      <c r="J49" s="232"/>
      <c r="K49" s="458" t="s">
        <v>90</v>
      </c>
      <c r="L49" s="446"/>
      <c r="M49" s="446"/>
      <c r="N49" s="446"/>
      <c r="O49" s="3">
        <f>SUM(COUNTIF(L7:L51,"C"),COUNTIF(L7:L51,"C."))</f>
        <v>0</v>
      </c>
      <c r="P49" s="3"/>
      <c r="Q49" s="458" t="s">
        <v>90</v>
      </c>
      <c r="R49" s="446"/>
      <c r="S49" s="446"/>
      <c r="T49" s="446"/>
      <c r="U49" s="3">
        <f>SUM(COUNTIF(R7:R51,"C"),COUNTIF(R7:R51,"C."))</f>
        <v>0</v>
      </c>
      <c r="V49" s="65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ht="19.5" customHeight="1">
      <c r="A50" s="2"/>
      <c r="B50" s="3"/>
      <c r="C50" s="3"/>
      <c r="D50" s="3"/>
      <c r="E50" s="458" t="s">
        <v>92</v>
      </c>
      <c r="F50" s="446"/>
      <c r="G50" s="446"/>
      <c r="H50" s="446"/>
      <c r="I50" s="3">
        <f>COUNTIF(F7:F51,"BP")</f>
        <v>0</v>
      </c>
      <c r="J50" s="231"/>
      <c r="K50" s="458" t="s">
        <v>92</v>
      </c>
      <c r="L50" s="446"/>
      <c r="M50" s="446"/>
      <c r="N50" s="446"/>
      <c r="O50" s="3">
        <f>COUNTIF(L7:L51,"BP")</f>
        <v>0</v>
      </c>
      <c r="P50" s="3"/>
      <c r="Q50" s="458" t="s">
        <v>92</v>
      </c>
      <c r="R50" s="446"/>
      <c r="S50" s="446"/>
      <c r="T50" s="446"/>
      <c r="U50" s="3">
        <f>COUNTIF(R7:R51,"BP")</f>
        <v>0</v>
      </c>
      <c r="V50" s="65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ht="15.75" customHeight="1">
      <c r="A51" s="3"/>
      <c r="B51" s="3"/>
      <c r="C51" s="3"/>
      <c r="D51" s="3"/>
      <c r="E51" s="458" t="s">
        <v>94</v>
      </c>
      <c r="F51" s="446"/>
      <c r="G51" s="446"/>
      <c r="H51" s="446"/>
      <c r="I51" s="3">
        <f>SUM(COUNTIF(F7:F51,"A."),COUNTIF(F7:F51,"B."),COUNTIF(F7:F51,"C."))</f>
        <v>1</v>
      </c>
      <c r="J51" s="232"/>
      <c r="K51" s="458" t="s">
        <v>94</v>
      </c>
      <c r="L51" s="446"/>
      <c r="M51" s="446"/>
      <c r="N51" s="446"/>
      <c r="O51" s="3">
        <f>SUM(COUNTIF(L7:L51,"A."),COUNTIF(L7:L51,"B."),COUNTIF(L7:L51,"C."))</f>
        <v>1</v>
      </c>
      <c r="P51" s="3"/>
      <c r="Q51" s="458" t="s">
        <v>95</v>
      </c>
      <c r="R51" s="446"/>
      <c r="S51" s="446"/>
      <c r="T51" s="446"/>
      <c r="U51" s="3">
        <f>SUM(COUNTIF(R7:R51,"A."),COUNTIF(R7:R51,"B."),COUNTIF(R7:R51,"C."))</f>
        <v>0</v>
      </c>
      <c r="V51" s="65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ht="15.75" customHeight="1">
      <c r="A52" s="3"/>
      <c r="B52" s="3"/>
      <c r="C52" s="3"/>
      <c r="D52" s="3"/>
      <c r="E52" s="459" t="s">
        <v>97</v>
      </c>
      <c r="F52" s="453"/>
      <c r="G52" s="453"/>
      <c r="H52" s="453"/>
      <c r="I52" s="66">
        <f>SUM(COUNTIF(F7:F51,"B."),COUNTIF(F7:F51,"C."))</f>
        <v>0</v>
      </c>
      <c r="J52" s="67"/>
      <c r="K52" s="459" t="s">
        <v>97</v>
      </c>
      <c r="L52" s="453"/>
      <c r="M52" s="453"/>
      <c r="N52" s="453"/>
      <c r="O52" s="66">
        <f>SUM(COUNTIF(L7:L51,"B."),COUNTIF(L7:L51,"C."))</f>
        <v>0</v>
      </c>
      <c r="P52" s="66"/>
      <c r="Q52" s="459" t="s">
        <v>97</v>
      </c>
      <c r="R52" s="453"/>
      <c r="S52" s="453"/>
      <c r="T52" s="453"/>
      <c r="U52" s="66">
        <f>SUM(COUNTIF(R7:R51,"B."),COUNTIF(R7:R51,"C."))</f>
        <v>0</v>
      </c>
      <c r="V52" s="68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ht="15.75" customHeight="1">
      <c r="A53" s="3"/>
      <c r="B53" s="3"/>
      <c r="C53" s="3"/>
      <c r="D53" s="118"/>
      <c r="E53" s="3"/>
      <c r="F53" s="9"/>
      <c r="G53" s="3"/>
      <c r="H53" s="3"/>
      <c r="I53" s="3"/>
      <c r="J53" s="3"/>
      <c r="K53" s="3"/>
      <c r="L53" s="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9"/>
      <c r="L54" s="5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9"/>
      <c r="L55" s="5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9"/>
      <c r="L56" s="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9"/>
      <c r="L57" s="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9"/>
      <c r="L58" s="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9"/>
      <c r="L59" s="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9"/>
      <c r="L60" s="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9"/>
      <c r="L61" s="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9"/>
      <c r="L62" s="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9"/>
      <c r="L63" s="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9"/>
      <c r="L64" s="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9"/>
      <c r="L65" s="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9"/>
      <c r="L66" s="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9"/>
      <c r="L67" s="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9"/>
      <c r="L68" s="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9"/>
      <c r="L69" s="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9"/>
      <c r="L70" s="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9"/>
      <c r="L71" s="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9"/>
      <c r="L72" s="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9"/>
      <c r="L73" s="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9"/>
      <c r="L74" s="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9"/>
      <c r="L75" s="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9"/>
      <c r="L76" s="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9"/>
      <c r="L77" s="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9"/>
      <c r="L78" s="5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9"/>
      <c r="L79" s="5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9"/>
      <c r="L80" s="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9"/>
      <c r="L81" s="5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9"/>
      <c r="L82" s="5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9"/>
      <c r="L83" s="5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9"/>
      <c r="L84" s="5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9"/>
      <c r="L85" s="5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9"/>
      <c r="L86" s="5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9"/>
      <c r="L87" s="5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9"/>
      <c r="L88" s="5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9"/>
      <c r="L89" s="5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9"/>
      <c r="L90" s="5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9"/>
      <c r="L91" s="5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9"/>
      <c r="L92" s="5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9"/>
      <c r="L93" s="5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9"/>
      <c r="L94" s="5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9"/>
      <c r="L95" s="5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9"/>
      <c r="L96" s="5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9"/>
      <c r="L97" s="5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9"/>
      <c r="L98" s="5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9"/>
      <c r="L99" s="5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9"/>
      <c r="L100" s="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9"/>
      <c r="L101" s="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9"/>
      <c r="L102" s="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9"/>
      <c r="L103" s="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9"/>
      <c r="L104" s="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9"/>
      <c r="L105" s="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9"/>
      <c r="L106" s="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9"/>
      <c r="L107" s="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9"/>
      <c r="L108" s="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9"/>
      <c r="L109" s="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9"/>
      <c r="L110" s="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9"/>
      <c r="L111" s="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9"/>
      <c r="L112" s="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9"/>
      <c r="L113" s="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9"/>
      <c r="L114" s="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9"/>
      <c r="L115" s="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9"/>
      <c r="L116" s="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9"/>
      <c r="L117" s="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9"/>
      <c r="L118" s="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9"/>
      <c r="L119" s="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9"/>
      <c r="L120" s="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9"/>
      <c r="L121" s="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9"/>
      <c r="L122" s="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9"/>
      <c r="L123" s="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9"/>
      <c r="L124" s="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9"/>
      <c r="L125" s="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9"/>
      <c r="L126" s="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9"/>
      <c r="L127" s="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9"/>
      <c r="L128" s="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9"/>
      <c r="L129" s="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9"/>
      <c r="L130" s="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9"/>
      <c r="L131" s="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9"/>
      <c r="L132" s="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9"/>
      <c r="L133" s="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9"/>
      <c r="L134" s="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9"/>
      <c r="L135" s="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9"/>
      <c r="L136" s="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9"/>
      <c r="L137" s="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9"/>
      <c r="L138" s="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9"/>
      <c r="L139" s="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9"/>
      <c r="L140" s="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9"/>
      <c r="L141" s="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9"/>
      <c r="L142" s="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9"/>
      <c r="L143" s="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9"/>
      <c r="L144" s="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9"/>
      <c r="L145" s="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9"/>
      <c r="L146" s="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9"/>
      <c r="L147" s="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9"/>
      <c r="L148" s="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9"/>
      <c r="L149" s="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9"/>
      <c r="L150" s="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9"/>
      <c r="L151" s="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9"/>
      <c r="L152" s="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9"/>
      <c r="L153" s="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9"/>
      <c r="L154" s="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9"/>
      <c r="L155" s="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9"/>
      <c r="L156" s="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9"/>
      <c r="L157" s="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9"/>
      <c r="L158" s="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9"/>
      <c r="L159" s="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9"/>
      <c r="L160" s="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9"/>
      <c r="L161" s="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9"/>
      <c r="L162" s="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9"/>
      <c r="L163" s="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9"/>
      <c r="L164" s="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9"/>
      <c r="L165" s="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9"/>
      <c r="L166" s="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9"/>
      <c r="L167" s="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9"/>
      <c r="L168" s="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9"/>
      <c r="L169" s="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9"/>
      <c r="L170" s="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9"/>
      <c r="L171" s="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9"/>
      <c r="L172" s="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9"/>
      <c r="L173" s="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9"/>
      <c r="L174" s="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9"/>
      <c r="L175" s="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9"/>
      <c r="L176" s="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9"/>
      <c r="L177" s="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9"/>
      <c r="L178" s="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9"/>
      <c r="L179" s="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9"/>
      <c r="L180" s="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9"/>
      <c r="L181" s="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9"/>
      <c r="L182" s="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9"/>
      <c r="L183" s="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9"/>
      <c r="L184" s="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9"/>
      <c r="L185" s="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9"/>
      <c r="L186" s="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9"/>
      <c r="L187" s="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9"/>
      <c r="L188" s="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9"/>
      <c r="L189" s="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9"/>
      <c r="L190" s="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9"/>
      <c r="L191" s="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9"/>
      <c r="L192" s="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9"/>
      <c r="L193" s="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9"/>
      <c r="L194" s="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9"/>
      <c r="L195" s="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9"/>
      <c r="L196" s="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9"/>
      <c r="L197" s="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9"/>
      <c r="L198" s="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9"/>
      <c r="L199" s="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9"/>
      <c r="L200" s="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9"/>
      <c r="L201" s="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9"/>
      <c r="L202" s="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9"/>
      <c r="L203" s="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9"/>
      <c r="L204" s="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9"/>
      <c r="L205" s="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9"/>
      <c r="L206" s="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9"/>
      <c r="L207" s="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9"/>
      <c r="L208" s="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9"/>
      <c r="L209" s="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9"/>
      <c r="L210" s="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9"/>
      <c r="L211" s="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9"/>
      <c r="L212" s="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9"/>
      <c r="L213" s="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9"/>
      <c r="L214" s="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9"/>
      <c r="L215" s="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9"/>
      <c r="L216" s="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9"/>
      <c r="L217" s="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9"/>
      <c r="L218" s="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9"/>
      <c r="L219" s="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9"/>
      <c r="L220" s="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9"/>
      <c r="L221" s="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9"/>
      <c r="L222" s="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9"/>
      <c r="L223" s="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9"/>
      <c r="L224" s="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9"/>
      <c r="L225" s="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9"/>
      <c r="L226" s="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9"/>
      <c r="L227" s="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9"/>
      <c r="L228" s="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9"/>
      <c r="L229" s="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9"/>
      <c r="L230" s="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9"/>
      <c r="L231" s="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9"/>
      <c r="L232" s="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9"/>
      <c r="L233" s="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9"/>
      <c r="L234" s="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9"/>
      <c r="L235" s="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9"/>
      <c r="L236" s="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9"/>
      <c r="L237" s="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9"/>
      <c r="L238" s="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9"/>
      <c r="L239" s="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9"/>
      <c r="L240" s="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9"/>
      <c r="L241" s="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9"/>
      <c r="L242" s="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9"/>
      <c r="L243" s="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9"/>
      <c r="L244" s="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9"/>
      <c r="L245" s="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9"/>
      <c r="L246" s="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9"/>
      <c r="L247" s="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9"/>
      <c r="L248" s="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9"/>
      <c r="L249" s="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9"/>
      <c r="L250" s="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9"/>
      <c r="L251" s="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9"/>
      <c r="L252" s="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:3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:3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:3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:3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:3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:3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:3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:3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:3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:3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:3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:3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:3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:3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:3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:36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</sheetData>
  <mergeCells count="53">
    <mergeCell ref="Q47:T47"/>
    <mergeCell ref="I25:L25"/>
    <mergeCell ref="E45:J45"/>
    <mergeCell ref="K45:P45"/>
    <mergeCell ref="Q45:V45"/>
    <mergeCell ref="E46:H46"/>
    <mergeCell ref="Q46:T46"/>
    <mergeCell ref="Q48:T48"/>
    <mergeCell ref="Q49:T49"/>
    <mergeCell ref="Q50:T50"/>
    <mergeCell ref="Q51:T51"/>
    <mergeCell ref="Q52:T52"/>
    <mergeCell ref="K51:N51"/>
    <mergeCell ref="K52:N52"/>
    <mergeCell ref="E47:H47"/>
    <mergeCell ref="E48:H48"/>
    <mergeCell ref="E49:H49"/>
    <mergeCell ref="E50:H50"/>
    <mergeCell ref="E51:H51"/>
    <mergeCell ref="E52:H52"/>
    <mergeCell ref="K46:N46"/>
    <mergeCell ref="K47:N47"/>
    <mergeCell ref="K48:N48"/>
    <mergeCell ref="K49:N49"/>
    <mergeCell ref="K50:N50"/>
    <mergeCell ref="AD4:AD5"/>
    <mergeCell ref="AE4:AE5"/>
    <mergeCell ref="AF4:AF5"/>
    <mergeCell ref="AG4:AH4"/>
    <mergeCell ref="T4:T6"/>
    <mergeCell ref="U4:U5"/>
    <mergeCell ref="V4:V5"/>
    <mergeCell ref="W4:W5"/>
    <mergeCell ref="X4:X5"/>
    <mergeCell ref="Y4:Y5"/>
    <mergeCell ref="Z4:Z5"/>
    <mergeCell ref="E4:G5"/>
    <mergeCell ref="H4:H6"/>
    <mergeCell ref="AA4:AA5"/>
    <mergeCell ref="AB4:AB5"/>
    <mergeCell ref="AC4:AC5"/>
    <mergeCell ref="I4:I5"/>
    <mergeCell ref="J4:J5"/>
    <mergeCell ref="K4:M5"/>
    <mergeCell ref="N4:N6"/>
    <mergeCell ref="O4:O5"/>
    <mergeCell ref="P4:P5"/>
    <mergeCell ref="Q4:S5"/>
    <mergeCell ref="A1:B1"/>
    <mergeCell ref="A3:D3"/>
    <mergeCell ref="A4:A6"/>
    <mergeCell ref="B4:B6"/>
    <mergeCell ref="C4:D5"/>
  </mergeCells>
  <printOptions horizontalCentered="1"/>
  <pageMargins left="0" right="0" top="0.5" bottom="0.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/>
  </sheetViews>
  <sheetFormatPr defaultColWidth="12.5703125" defaultRowHeight="15" customHeight="1"/>
  <cols>
    <col min="1" max="1" width="4.140625" customWidth="1"/>
    <col min="2" max="2" width="27.28515625" customWidth="1"/>
    <col min="3" max="3" width="10.5703125" customWidth="1"/>
    <col min="4" max="4" width="10.42578125" customWidth="1"/>
    <col min="5" max="7" width="4.42578125" customWidth="1"/>
    <col min="8" max="8" width="5.5703125" customWidth="1"/>
    <col min="9" max="9" width="4.42578125" customWidth="1"/>
    <col min="10" max="10" width="5.28515625" customWidth="1"/>
    <col min="11" max="11" width="4.5703125" customWidth="1"/>
    <col min="12" max="12" width="4.140625" customWidth="1"/>
    <col min="13" max="13" width="5" customWidth="1"/>
    <col min="14" max="22" width="4.42578125" customWidth="1"/>
    <col min="23" max="25" width="3.140625" customWidth="1"/>
    <col min="26" max="26" width="5.42578125" customWidth="1"/>
    <col min="27" max="27" width="4" customWidth="1"/>
  </cols>
  <sheetData>
    <row r="1" spans="1:27" ht="15.75" customHeight="1">
      <c r="A1" s="466" t="s">
        <v>0</v>
      </c>
      <c r="B1" s="446"/>
      <c r="C1" s="118"/>
      <c r="D1" s="118"/>
      <c r="E1" s="3"/>
      <c r="F1" s="9"/>
      <c r="G1" s="3"/>
      <c r="H1" s="3"/>
      <c r="I1" s="3"/>
      <c r="J1" s="3"/>
      <c r="K1" s="3"/>
      <c r="L1" s="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5.75" customHeight="1">
      <c r="A2" s="3" t="s">
        <v>475</v>
      </c>
      <c r="B2" s="3"/>
      <c r="C2" s="119"/>
      <c r="D2" s="119"/>
      <c r="E2" s="7"/>
      <c r="F2" s="8"/>
      <c r="G2" s="7"/>
      <c r="H2" s="2"/>
      <c r="I2" s="3"/>
      <c r="J2" s="3"/>
      <c r="K2" s="3"/>
      <c r="L2" s="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>
      <c r="A3" s="456"/>
      <c r="B3" s="453"/>
      <c r="C3" s="453"/>
      <c r="D3" s="453"/>
      <c r="E3" s="3"/>
      <c r="F3" s="9"/>
      <c r="G3" s="3"/>
      <c r="H3" s="3"/>
      <c r="I3" s="3"/>
      <c r="J3" s="3"/>
      <c r="K3" s="3"/>
      <c r="L3" s="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25.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8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8" t="s">
        <v>13</v>
      </c>
      <c r="V4" s="448" t="s">
        <v>14</v>
      </c>
      <c r="W4" s="445"/>
      <c r="X4" s="445"/>
      <c r="Y4" s="445"/>
      <c r="Z4" s="447"/>
      <c r="AA4" s="446"/>
    </row>
    <row r="5" spans="1:27" ht="27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446"/>
      <c r="X5" s="446"/>
      <c r="Y5" s="446"/>
      <c r="Z5" s="3"/>
      <c r="AA5" s="3"/>
    </row>
    <row r="6" spans="1:27" ht="23.2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204" t="s">
        <v>20</v>
      </c>
      <c r="J6" s="204" t="s">
        <v>20</v>
      </c>
      <c r="K6" s="204" t="s">
        <v>17</v>
      </c>
      <c r="L6" s="204" t="s">
        <v>18</v>
      </c>
      <c r="M6" s="204" t="s">
        <v>19</v>
      </c>
      <c r="N6" s="443"/>
      <c r="O6" s="204" t="s">
        <v>20</v>
      </c>
      <c r="P6" s="204" t="s">
        <v>17</v>
      </c>
      <c r="Q6" s="204" t="s">
        <v>17</v>
      </c>
      <c r="R6" s="204" t="s">
        <v>18</v>
      </c>
      <c r="S6" s="204" t="s">
        <v>19</v>
      </c>
      <c r="T6" s="443"/>
      <c r="U6" s="204" t="s">
        <v>20</v>
      </c>
      <c r="V6" s="204" t="s">
        <v>20</v>
      </c>
      <c r="W6" s="11"/>
      <c r="X6" s="11"/>
      <c r="Y6" s="11"/>
      <c r="Z6" s="3"/>
      <c r="AA6" s="3"/>
    </row>
    <row r="7" spans="1:27" ht="16.5" customHeight="1">
      <c r="A7" s="17">
        <v>1</v>
      </c>
      <c r="B7" s="52" t="s">
        <v>476</v>
      </c>
      <c r="C7" s="27" t="s">
        <v>477</v>
      </c>
      <c r="D7" s="233"/>
      <c r="E7" s="14">
        <v>14</v>
      </c>
      <c r="F7" s="14" t="s">
        <v>23</v>
      </c>
      <c r="G7" s="14">
        <v>96</v>
      </c>
      <c r="H7" s="20">
        <f t="shared" ref="H7:H39" si="0">E7/(G7*G7)*10000</f>
        <v>15.190972222222223</v>
      </c>
      <c r="I7" s="17"/>
      <c r="J7" s="234"/>
      <c r="K7" s="14">
        <v>14.7</v>
      </c>
      <c r="L7" s="14" t="s">
        <v>23</v>
      </c>
      <c r="M7" s="17">
        <v>97</v>
      </c>
      <c r="N7" s="20">
        <f t="shared" ref="N7:N24" si="1">K7/(M7*M7)*10000</f>
        <v>15.623339355935807</v>
      </c>
      <c r="O7" s="234"/>
      <c r="P7" s="14"/>
      <c r="Q7" s="22">
        <v>15</v>
      </c>
      <c r="R7" s="23" t="s">
        <v>23</v>
      </c>
      <c r="S7" s="55">
        <v>101</v>
      </c>
      <c r="T7" s="20">
        <f t="shared" ref="T7:T19" si="2">Q7/(S7*S7)*10000</f>
        <v>14.704440741103813</v>
      </c>
      <c r="U7" s="17"/>
      <c r="V7" s="17"/>
      <c r="W7" s="3"/>
      <c r="X7" s="3"/>
      <c r="Y7" s="3"/>
      <c r="Z7" s="3"/>
      <c r="AA7" s="3"/>
    </row>
    <row r="8" spans="1:27" ht="16.5" customHeight="1">
      <c r="A8" s="17">
        <v>2</v>
      </c>
      <c r="B8" s="52" t="s">
        <v>478</v>
      </c>
      <c r="C8" s="184"/>
      <c r="D8" s="27" t="s">
        <v>479</v>
      </c>
      <c r="E8" s="14">
        <v>20</v>
      </c>
      <c r="F8" s="14" t="s">
        <v>23</v>
      </c>
      <c r="G8" s="14">
        <v>101</v>
      </c>
      <c r="H8" s="20">
        <f t="shared" si="0"/>
        <v>19.605920988138418</v>
      </c>
      <c r="I8" s="17"/>
      <c r="J8" s="234"/>
      <c r="K8" s="14">
        <v>20</v>
      </c>
      <c r="L8" s="14" t="s">
        <v>23</v>
      </c>
      <c r="M8" s="17">
        <v>105</v>
      </c>
      <c r="N8" s="20">
        <f t="shared" si="1"/>
        <v>18.140589569160998</v>
      </c>
      <c r="O8" s="234"/>
      <c r="P8" s="14"/>
      <c r="Q8" s="22">
        <v>20</v>
      </c>
      <c r="R8" s="23" t="s">
        <v>23</v>
      </c>
      <c r="S8" s="55">
        <v>107</v>
      </c>
      <c r="T8" s="20">
        <f t="shared" si="2"/>
        <v>17.468774565464233</v>
      </c>
      <c r="U8" s="17"/>
      <c r="V8" s="17"/>
      <c r="W8" s="3"/>
      <c r="X8" s="3"/>
      <c r="Y8" s="3"/>
      <c r="Z8" s="3"/>
      <c r="AA8" s="3"/>
    </row>
    <row r="9" spans="1:27" ht="16.5" customHeight="1">
      <c r="A9" s="17">
        <v>3</v>
      </c>
      <c r="B9" s="52" t="s">
        <v>480</v>
      </c>
      <c r="C9" s="225" t="s">
        <v>477</v>
      </c>
      <c r="D9" s="27"/>
      <c r="E9" s="14">
        <v>20</v>
      </c>
      <c r="F9" s="146" t="s">
        <v>56</v>
      </c>
      <c r="G9" s="14">
        <v>100</v>
      </c>
      <c r="H9" s="20">
        <f t="shared" si="0"/>
        <v>20</v>
      </c>
      <c r="I9" s="55" t="s">
        <v>481</v>
      </c>
      <c r="J9" s="235" t="s">
        <v>482</v>
      </c>
      <c r="K9" s="14">
        <v>20.2</v>
      </c>
      <c r="L9" s="13" t="s">
        <v>23</v>
      </c>
      <c r="M9" s="17">
        <v>103</v>
      </c>
      <c r="N9" s="20">
        <f t="shared" si="1"/>
        <v>19.040437364501837</v>
      </c>
      <c r="O9" s="235" t="s">
        <v>483</v>
      </c>
      <c r="P9" s="48" t="s">
        <v>483</v>
      </c>
      <c r="Q9" s="22">
        <v>20.399999999999999</v>
      </c>
      <c r="R9" s="48" t="s">
        <v>23</v>
      </c>
      <c r="S9" s="55">
        <v>106</v>
      </c>
      <c r="T9" s="20">
        <f t="shared" si="2"/>
        <v>18.155927376290496</v>
      </c>
      <c r="U9" s="55" t="s">
        <v>484</v>
      </c>
      <c r="V9" s="55" t="s">
        <v>484</v>
      </c>
      <c r="W9" s="3"/>
      <c r="X9" s="3"/>
      <c r="Y9" s="3"/>
      <c r="Z9" s="3"/>
      <c r="AA9" s="3"/>
    </row>
    <row r="10" spans="1:27" ht="16.5" customHeight="1">
      <c r="A10" s="17">
        <v>4</v>
      </c>
      <c r="B10" s="17" t="s">
        <v>485</v>
      </c>
      <c r="C10" s="18" t="s">
        <v>486</v>
      </c>
      <c r="D10" s="18"/>
      <c r="E10" s="236">
        <v>16.5</v>
      </c>
      <c r="F10" s="14" t="s">
        <v>23</v>
      </c>
      <c r="G10" s="14">
        <v>101</v>
      </c>
      <c r="H10" s="20">
        <f t="shared" si="0"/>
        <v>16.174884815214195</v>
      </c>
      <c r="I10" s="17"/>
      <c r="J10" s="237"/>
      <c r="K10" s="14">
        <v>18.3</v>
      </c>
      <c r="L10" s="14" t="s">
        <v>23</v>
      </c>
      <c r="M10" s="17">
        <v>103</v>
      </c>
      <c r="N10" s="20">
        <f t="shared" si="1"/>
        <v>17.249505137147708</v>
      </c>
      <c r="O10" s="237"/>
      <c r="P10" s="14"/>
      <c r="Q10" s="123">
        <v>19</v>
      </c>
      <c r="R10" s="23" t="s">
        <v>23</v>
      </c>
      <c r="S10" s="55">
        <v>107</v>
      </c>
      <c r="T10" s="20">
        <f t="shared" si="2"/>
        <v>16.595335837191019</v>
      </c>
      <c r="U10" s="17"/>
      <c r="V10" s="17"/>
      <c r="W10" s="3"/>
      <c r="X10" s="3"/>
      <c r="Y10" s="3"/>
      <c r="Z10" s="3"/>
      <c r="AA10" s="3"/>
    </row>
    <row r="11" spans="1:27" ht="16.5" customHeight="1">
      <c r="A11" s="17">
        <v>5</v>
      </c>
      <c r="B11" s="52" t="s">
        <v>487</v>
      </c>
      <c r="C11" s="187"/>
      <c r="D11" s="183" t="s">
        <v>488</v>
      </c>
      <c r="E11" s="236">
        <v>12.2</v>
      </c>
      <c r="F11" s="14" t="s">
        <v>23</v>
      </c>
      <c r="G11" s="14">
        <v>89</v>
      </c>
      <c r="H11" s="20">
        <f t="shared" si="0"/>
        <v>15.402095694988006</v>
      </c>
      <c r="I11" s="17"/>
      <c r="J11" s="234"/>
      <c r="K11" s="14">
        <v>12.5</v>
      </c>
      <c r="L11" s="14" t="s">
        <v>23</v>
      </c>
      <c r="M11" s="234">
        <v>92</v>
      </c>
      <c r="N11" s="20">
        <f t="shared" si="1"/>
        <v>14.76843100189036</v>
      </c>
      <c r="O11" s="234"/>
      <c r="P11" s="13"/>
      <c r="Q11" s="22">
        <v>12.8</v>
      </c>
      <c r="R11" s="23" t="s">
        <v>23</v>
      </c>
      <c r="S11" s="55">
        <v>95</v>
      </c>
      <c r="T11" s="20">
        <f t="shared" si="2"/>
        <v>14.182825484764544</v>
      </c>
      <c r="U11" s="17"/>
      <c r="V11" s="17"/>
      <c r="W11" s="3"/>
      <c r="X11" s="3"/>
      <c r="Y11" s="3"/>
      <c r="Z11" s="3"/>
      <c r="AA11" s="3"/>
    </row>
    <row r="12" spans="1:27" ht="16.5" customHeight="1">
      <c r="A12" s="17">
        <v>6</v>
      </c>
      <c r="B12" s="52" t="s">
        <v>489</v>
      </c>
      <c r="C12" s="184"/>
      <c r="D12" s="184" t="s">
        <v>490</v>
      </c>
      <c r="E12" s="236">
        <v>12.5</v>
      </c>
      <c r="F12" s="14" t="s">
        <v>23</v>
      </c>
      <c r="G12" s="14">
        <v>92</v>
      </c>
      <c r="H12" s="20">
        <f t="shared" si="0"/>
        <v>14.76843100189036</v>
      </c>
      <c r="I12" s="17"/>
      <c r="J12" s="234"/>
      <c r="K12" s="14">
        <v>12.8</v>
      </c>
      <c r="L12" s="14" t="s">
        <v>23</v>
      </c>
      <c r="M12" s="17">
        <v>93</v>
      </c>
      <c r="N12" s="20">
        <f t="shared" si="1"/>
        <v>14.799398774424789</v>
      </c>
      <c r="O12" s="234"/>
      <c r="P12" s="14"/>
      <c r="Q12" s="22">
        <v>13.2</v>
      </c>
      <c r="R12" s="23" t="s">
        <v>23</v>
      </c>
      <c r="S12" s="55">
        <v>96</v>
      </c>
      <c r="T12" s="20">
        <f t="shared" si="2"/>
        <v>14.322916666666666</v>
      </c>
      <c r="U12" s="17"/>
      <c r="V12" s="17"/>
      <c r="W12" s="3"/>
      <c r="X12" s="3"/>
      <c r="Y12" s="3"/>
      <c r="Z12" s="3"/>
      <c r="AA12" s="3"/>
    </row>
    <row r="13" spans="1:27" ht="16.5" customHeight="1">
      <c r="A13" s="17">
        <v>7</v>
      </c>
      <c r="B13" s="52" t="s">
        <v>491</v>
      </c>
      <c r="C13" s="184" t="s">
        <v>492</v>
      </c>
      <c r="D13" s="27"/>
      <c r="E13" s="236">
        <v>14.6</v>
      </c>
      <c r="F13" s="14" t="s">
        <v>23</v>
      </c>
      <c r="G13" s="14">
        <v>98</v>
      </c>
      <c r="H13" s="20">
        <f t="shared" si="0"/>
        <v>15.201999167013744</v>
      </c>
      <c r="I13" s="17"/>
      <c r="J13" s="234"/>
      <c r="K13" s="14">
        <v>15</v>
      </c>
      <c r="L13" s="14" t="s">
        <v>23</v>
      </c>
      <c r="M13" s="17">
        <v>100</v>
      </c>
      <c r="N13" s="20">
        <f t="shared" si="1"/>
        <v>15</v>
      </c>
      <c r="O13" s="234"/>
      <c r="P13" s="14"/>
      <c r="Q13" s="22">
        <v>16</v>
      </c>
      <c r="R13" s="23" t="s">
        <v>23</v>
      </c>
      <c r="S13" s="55">
        <v>103</v>
      </c>
      <c r="T13" s="20">
        <f t="shared" si="2"/>
        <v>15.08153454614007</v>
      </c>
      <c r="U13" s="17"/>
      <c r="V13" s="17"/>
      <c r="W13" s="3"/>
      <c r="X13" s="3"/>
      <c r="Y13" s="3"/>
      <c r="Z13" s="3"/>
      <c r="AA13" s="3"/>
    </row>
    <row r="14" spans="1:27" ht="16.5" customHeight="1">
      <c r="A14" s="17">
        <v>8</v>
      </c>
      <c r="B14" s="17" t="s">
        <v>493</v>
      </c>
      <c r="C14" s="18">
        <v>43881</v>
      </c>
      <c r="D14" s="18"/>
      <c r="E14" s="14">
        <v>13</v>
      </c>
      <c r="F14" s="14" t="s">
        <v>23</v>
      </c>
      <c r="G14" s="14">
        <v>92</v>
      </c>
      <c r="H14" s="20">
        <f t="shared" si="0"/>
        <v>15.359168241965973</v>
      </c>
      <c r="I14" s="17"/>
      <c r="J14" s="234"/>
      <c r="K14" s="14">
        <v>14.5</v>
      </c>
      <c r="L14" s="14" t="s">
        <v>23</v>
      </c>
      <c r="M14" s="234">
        <v>98</v>
      </c>
      <c r="N14" s="20">
        <f t="shared" si="1"/>
        <v>15.097875885047896</v>
      </c>
      <c r="O14" s="234"/>
      <c r="P14" s="13"/>
      <c r="Q14" s="22">
        <v>15.6</v>
      </c>
      <c r="R14" s="23" t="s">
        <v>23</v>
      </c>
      <c r="S14" s="55">
        <v>101</v>
      </c>
      <c r="T14" s="20">
        <f t="shared" si="2"/>
        <v>15.292618370747965</v>
      </c>
      <c r="U14" s="17"/>
      <c r="V14" s="17"/>
      <c r="W14" s="3"/>
      <c r="X14" s="3"/>
      <c r="Y14" s="3"/>
      <c r="Z14" s="3"/>
      <c r="AA14" s="3"/>
    </row>
    <row r="15" spans="1:27" ht="16.5" customHeight="1">
      <c r="A15" s="17">
        <v>9</v>
      </c>
      <c r="B15" s="52" t="s">
        <v>494</v>
      </c>
      <c r="C15" s="27"/>
      <c r="D15" s="27" t="s">
        <v>495</v>
      </c>
      <c r="E15" s="236">
        <v>11.9</v>
      </c>
      <c r="F15" s="14" t="s">
        <v>23</v>
      </c>
      <c r="G15" s="14">
        <v>94</v>
      </c>
      <c r="H15" s="20">
        <f t="shared" si="0"/>
        <v>13.467632412856496</v>
      </c>
      <c r="I15" s="17"/>
      <c r="J15" s="234"/>
      <c r="K15" s="14">
        <v>13.2</v>
      </c>
      <c r="L15" s="14" t="s">
        <v>23</v>
      </c>
      <c r="M15" s="17">
        <v>96</v>
      </c>
      <c r="N15" s="20">
        <f t="shared" si="1"/>
        <v>14.322916666666666</v>
      </c>
      <c r="O15" s="234"/>
      <c r="P15" s="14"/>
      <c r="Q15" s="22">
        <v>13.5</v>
      </c>
      <c r="R15" s="23" t="s">
        <v>23</v>
      </c>
      <c r="S15" s="55">
        <v>100</v>
      </c>
      <c r="T15" s="20">
        <f t="shared" si="2"/>
        <v>13.5</v>
      </c>
      <c r="U15" s="17"/>
      <c r="V15" s="17"/>
      <c r="W15" s="3"/>
      <c r="X15" s="3"/>
      <c r="Y15" s="3"/>
      <c r="Z15" s="3"/>
      <c r="AA15" s="3"/>
    </row>
    <row r="16" spans="1:27" ht="16.5" customHeight="1">
      <c r="A16" s="17">
        <v>10</v>
      </c>
      <c r="B16" s="52" t="s">
        <v>496</v>
      </c>
      <c r="C16" s="27"/>
      <c r="D16" s="27" t="s">
        <v>352</v>
      </c>
      <c r="E16" s="236">
        <v>16.600000000000001</v>
      </c>
      <c r="F16" s="14" t="s">
        <v>23</v>
      </c>
      <c r="G16" s="14">
        <v>97</v>
      </c>
      <c r="H16" s="20">
        <f t="shared" si="0"/>
        <v>17.642682537995537</v>
      </c>
      <c r="I16" s="17"/>
      <c r="J16" s="234"/>
      <c r="K16" s="14">
        <v>17</v>
      </c>
      <c r="L16" s="14" t="s">
        <v>23</v>
      </c>
      <c r="M16" s="17">
        <v>100</v>
      </c>
      <c r="N16" s="20">
        <f t="shared" si="1"/>
        <v>17</v>
      </c>
      <c r="O16" s="234"/>
      <c r="P16" s="14"/>
      <c r="Q16" s="22">
        <v>17.2</v>
      </c>
      <c r="R16" s="23" t="s">
        <v>23</v>
      </c>
      <c r="S16" s="55">
        <v>103</v>
      </c>
      <c r="T16" s="20">
        <f t="shared" si="2"/>
        <v>16.212649637100572</v>
      </c>
      <c r="U16" s="17"/>
      <c r="V16" s="17"/>
      <c r="W16" s="3"/>
      <c r="X16" s="3"/>
      <c r="Y16" s="3"/>
      <c r="Z16" s="3"/>
      <c r="AA16" s="3"/>
    </row>
    <row r="17" spans="1:27" ht="16.5" customHeight="1">
      <c r="A17" s="17">
        <v>11</v>
      </c>
      <c r="B17" s="52" t="s">
        <v>497</v>
      </c>
      <c r="C17" s="184"/>
      <c r="D17" s="27" t="s">
        <v>498</v>
      </c>
      <c r="E17" s="236">
        <v>15.9</v>
      </c>
      <c r="F17" s="14" t="s">
        <v>23</v>
      </c>
      <c r="G17" s="14">
        <v>95</v>
      </c>
      <c r="H17" s="20">
        <f t="shared" si="0"/>
        <v>17.617728531855956</v>
      </c>
      <c r="I17" s="122"/>
      <c r="J17" s="234"/>
      <c r="K17" s="14">
        <v>16.5</v>
      </c>
      <c r="L17" s="14" t="s">
        <v>23</v>
      </c>
      <c r="M17" s="17">
        <v>97</v>
      </c>
      <c r="N17" s="20">
        <f t="shared" si="1"/>
        <v>17.53640131788713</v>
      </c>
      <c r="O17" s="234"/>
      <c r="P17" s="14"/>
      <c r="Q17" s="22">
        <v>17</v>
      </c>
      <c r="R17" s="23" t="s">
        <v>23</v>
      </c>
      <c r="S17" s="55">
        <v>99</v>
      </c>
      <c r="T17" s="20">
        <f t="shared" si="2"/>
        <v>17.345168860320378</v>
      </c>
      <c r="U17" s="17"/>
      <c r="V17" s="17"/>
      <c r="W17" s="3"/>
      <c r="X17" s="3"/>
      <c r="Y17" s="3"/>
      <c r="Z17" s="3"/>
      <c r="AA17" s="3"/>
    </row>
    <row r="18" spans="1:27" ht="16.5" customHeight="1">
      <c r="A18" s="17">
        <v>12</v>
      </c>
      <c r="B18" s="17" t="s">
        <v>499</v>
      </c>
      <c r="C18" s="18"/>
      <c r="D18" s="18" t="s">
        <v>500</v>
      </c>
      <c r="E18" s="236">
        <v>13.5</v>
      </c>
      <c r="F18" s="14" t="s">
        <v>23</v>
      </c>
      <c r="G18" s="14">
        <v>98</v>
      </c>
      <c r="H18" s="20">
        <f t="shared" si="0"/>
        <v>14.056643065389421</v>
      </c>
      <c r="I18" s="17"/>
      <c r="J18" s="234"/>
      <c r="K18" s="14">
        <v>14.4</v>
      </c>
      <c r="L18" s="14" t="s">
        <v>23</v>
      </c>
      <c r="M18" s="17">
        <v>100</v>
      </c>
      <c r="N18" s="20">
        <f t="shared" si="1"/>
        <v>14.4</v>
      </c>
      <c r="O18" s="234"/>
      <c r="P18" s="14"/>
      <c r="Q18" s="22">
        <v>14.8</v>
      </c>
      <c r="R18" s="23" t="s">
        <v>23</v>
      </c>
      <c r="S18" s="55">
        <v>101</v>
      </c>
      <c r="T18" s="20">
        <f t="shared" si="2"/>
        <v>14.508381531222431</v>
      </c>
      <c r="U18" s="17"/>
      <c r="V18" s="17"/>
      <c r="W18" s="3"/>
      <c r="X18" s="3"/>
      <c r="Y18" s="3"/>
      <c r="Z18" s="3"/>
      <c r="AA18" s="3"/>
    </row>
    <row r="19" spans="1:27" ht="16.5" customHeight="1">
      <c r="A19" s="17">
        <v>13</v>
      </c>
      <c r="B19" s="17" t="s">
        <v>501</v>
      </c>
      <c r="C19" s="18" t="s">
        <v>502</v>
      </c>
      <c r="D19" s="18"/>
      <c r="E19" s="236">
        <v>15.9</v>
      </c>
      <c r="F19" s="14" t="s">
        <v>23</v>
      </c>
      <c r="G19" s="14">
        <v>96</v>
      </c>
      <c r="H19" s="20">
        <f t="shared" si="0"/>
        <v>17.252604166666668</v>
      </c>
      <c r="I19" s="17"/>
      <c r="J19" s="234"/>
      <c r="K19" s="14">
        <v>16.3</v>
      </c>
      <c r="L19" s="14" t="s">
        <v>23</v>
      </c>
      <c r="M19" s="17">
        <v>99</v>
      </c>
      <c r="N19" s="20">
        <f t="shared" si="1"/>
        <v>16.630956024895422</v>
      </c>
      <c r="O19" s="234"/>
      <c r="P19" s="14"/>
      <c r="Q19" s="22">
        <v>17</v>
      </c>
      <c r="R19" s="23" t="s">
        <v>23</v>
      </c>
      <c r="S19" s="55">
        <v>102</v>
      </c>
      <c r="T19" s="20">
        <f t="shared" si="2"/>
        <v>16.33986928104575</v>
      </c>
      <c r="U19" s="17"/>
      <c r="V19" s="17"/>
      <c r="W19" s="3"/>
      <c r="X19" s="3"/>
      <c r="Y19" s="3"/>
      <c r="Z19" s="3"/>
      <c r="AA19" s="3"/>
    </row>
    <row r="20" spans="1:27" ht="16.5" customHeight="1">
      <c r="A20" s="83">
        <v>14</v>
      </c>
      <c r="B20" s="238" t="s">
        <v>503</v>
      </c>
      <c r="C20" s="206" t="s">
        <v>504</v>
      </c>
      <c r="D20" s="206"/>
      <c r="E20" s="86">
        <v>14</v>
      </c>
      <c r="F20" s="86" t="s">
        <v>23</v>
      </c>
      <c r="G20" s="86">
        <v>95</v>
      </c>
      <c r="H20" s="88">
        <f t="shared" si="0"/>
        <v>15.512465373961218</v>
      </c>
      <c r="I20" s="239"/>
      <c r="J20" s="240"/>
      <c r="K20" s="86">
        <v>14.5</v>
      </c>
      <c r="L20" s="86" t="s">
        <v>23</v>
      </c>
      <c r="M20" s="83">
        <v>93</v>
      </c>
      <c r="N20" s="88">
        <f t="shared" si="1"/>
        <v>16.76494392415308</v>
      </c>
      <c r="O20" s="240"/>
      <c r="P20" s="86"/>
      <c r="Q20" s="93" t="s">
        <v>38</v>
      </c>
      <c r="R20" s="92"/>
      <c r="S20" s="83"/>
      <c r="T20" s="88"/>
      <c r="U20" s="83"/>
      <c r="V20" s="83"/>
      <c r="W20" s="96"/>
      <c r="X20" s="96"/>
      <c r="Y20" s="96"/>
      <c r="Z20" s="96"/>
      <c r="AA20" s="96"/>
    </row>
    <row r="21" spans="1:27" ht="16.5" customHeight="1">
      <c r="A21" s="17">
        <v>15</v>
      </c>
      <c r="B21" s="52" t="s">
        <v>505</v>
      </c>
      <c r="C21" s="27" t="s">
        <v>506</v>
      </c>
      <c r="D21" s="18"/>
      <c r="E21" s="72">
        <v>14</v>
      </c>
      <c r="F21" s="14" t="s">
        <v>23</v>
      </c>
      <c r="G21" s="14">
        <v>96</v>
      </c>
      <c r="H21" s="20">
        <f t="shared" si="0"/>
        <v>15.190972222222223</v>
      </c>
      <c r="I21" s="17"/>
      <c r="J21" s="234"/>
      <c r="K21" s="14">
        <v>14.5</v>
      </c>
      <c r="L21" s="14" t="s">
        <v>23</v>
      </c>
      <c r="M21" s="17">
        <v>98</v>
      </c>
      <c r="N21" s="20">
        <f t="shared" si="1"/>
        <v>15.097875885047896</v>
      </c>
      <c r="O21" s="234"/>
      <c r="P21" s="14"/>
      <c r="Q21" s="22">
        <v>15</v>
      </c>
      <c r="R21" s="23" t="s">
        <v>23</v>
      </c>
      <c r="S21" s="55">
        <v>102</v>
      </c>
      <c r="T21" s="20">
        <f t="shared" ref="T21:T24" si="3">Q21/(S21*S21)*10000</f>
        <v>14.417531718569782</v>
      </c>
      <c r="U21" s="17"/>
      <c r="V21" s="17"/>
      <c r="W21" s="3"/>
      <c r="X21" s="3"/>
      <c r="Y21" s="3"/>
      <c r="Z21" s="3"/>
      <c r="AA21" s="3"/>
    </row>
    <row r="22" spans="1:27" ht="16.5" customHeight="1">
      <c r="A22" s="17">
        <v>16</v>
      </c>
      <c r="B22" s="52" t="s">
        <v>507</v>
      </c>
      <c r="C22" s="27" t="s">
        <v>508</v>
      </c>
      <c r="D22" s="18"/>
      <c r="E22" s="72">
        <v>15</v>
      </c>
      <c r="F22" s="14" t="s">
        <v>23</v>
      </c>
      <c r="G22" s="14">
        <v>97</v>
      </c>
      <c r="H22" s="20">
        <f t="shared" si="0"/>
        <v>15.942183016261026</v>
      </c>
      <c r="I22" s="17"/>
      <c r="J22" s="234"/>
      <c r="K22" s="14">
        <v>16.399999999999999</v>
      </c>
      <c r="L22" s="14" t="s">
        <v>23</v>
      </c>
      <c r="M22" s="17">
        <v>99</v>
      </c>
      <c r="N22" s="20">
        <f t="shared" si="1"/>
        <v>16.732986429956128</v>
      </c>
      <c r="O22" s="234"/>
      <c r="P22" s="14"/>
      <c r="Q22" s="22">
        <v>16.7</v>
      </c>
      <c r="R22" s="23" t="s">
        <v>23</v>
      </c>
      <c r="S22" s="55">
        <v>102</v>
      </c>
      <c r="T22" s="20">
        <f t="shared" si="3"/>
        <v>16.051518646674356</v>
      </c>
      <c r="U22" s="17"/>
      <c r="V22" s="17"/>
      <c r="W22" s="3"/>
      <c r="X22" s="3"/>
      <c r="Y22" s="3"/>
      <c r="Z22" s="3"/>
      <c r="AA22" s="3"/>
    </row>
    <row r="23" spans="1:27" ht="16.5" customHeight="1">
      <c r="A23" s="17">
        <v>17</v>
      </c>
      <c r="B23" s="52" t="s">
        <v>509</v>
      </c>
      <c r="C23" s="184" t="s">
        <v>510</v>
      </c>
      <c r="D23" s="27"/>
      <c r="E23" s="241">
        <v>15.9</v>
      </c>
      <c r="F23" s="14" t="s">
        <v>23</v>
      </c>
      <c r="G23" s="14">
        <v>96</v>
      </c>
      <c r="H23" s="20">
        <f t="shared" si="0"/>
        <v>17.252604166666668</v>
      </c>
      <c r="I23" s="122"/>
      <c r="J23" s="234"/>
      <c r="K23" s="14">
        <v>15.5</v>
      </c>
      <c r="L23" s="14" t="s">
        <v>23</v>
      </c>
      <c r="M23" s="17">
        <v>98</v>
      </c>
      <c r="N23" s="20">
        <f t="shared" si="1"/>
        <v>16.139108704706373</v>
      </c>
      <c r="O23" s="234"/>
      <c r="P23" s="14"/>
      <c r="Q23" s="22">
        <v>16</v>
      </c>
      <c r="R23" s="23" t="s">
        <v>23</v>
      </c>
      <c r="S23" s="55">
        <v>100</v>
      </c>
      <c r="T23" s="20">
        <f t="shared" si="3"/>
        <v>16</v>
      </c>
      <c r="U23" s="17"/>
      <c r="V23" s="17"/>
      <c r="W23" s="3"/>
      <c r="X23" s="3"/>
      <c r="Y23" s="3"/>
      <c r="Z23" s="3"/>
      <c r="AA23" s="3"/>
    </row>
    <row r="24" spans="1:27" ht="16.5" customHeight="1">
      <c r="A24" s="17">
        <v>18</v>
      </c>
      <c r="B24" s="17" t="s">
        <v>511</v>
      </c>
      <c r="C24" s="18"/>
      <c r="D24" s="18" t="s">
        <v>512</v>
      </c>
      <c r="E24" s="241">
        <v>12.7</v>
      </c>
      <c r="F24" s="14" t="s">
        <v>23</v>
      </c>
      <c r="G24" s="14">
        <v>93</v>
      </c>
      <c r="H24" s="20">
        <f t="shared" si="0"/>
        <v>14.683778471499595</v>
      </c>
      <c r="I24" s="17"/>
      <c r="J24" s="234"/>
      <c r="K24" s="14">
        <v>13.8</v>
      </c>
      <c r="L24" s="14" t="s">
        <v>23</v>
      </c>
      <c r="M24" s="234">
        <v>95</v>
      </c>
      <c r="N24" s="20">
        <f t="shared" si="1"/>
        <v>15.290858725761774</v>
      </c>
      <c r="O24" s="234"/>
      <c r="P24" s="13"/>
      <c r="Q24" s="22">
        <v>14.3</v>
      </c>
      <c r="R24" s="23" t="s">
        <v>23</v>
      </c>
      <c r="S24" s="55">
        <v>98</v>
      </c>
      <c r="T24" s="20">
        <f t="shared" si="3"/>
        <v>14.889629321116203</v>
      </c>
      <c r="U24" s="17"/>
      <c r="V24" s="17"/>
      <c r="W24" s="3"/>
      <c r="X24" s="3"/>
      <c r="Y24" s="3"/>
      <c r="Z24" s="3"/>
      <c r="AA24" s="3"/>
    </row>
    <row r="25" spans="1:27" ht="16.5" customHeight="1">
      <c r="A25" s="32">
        <v>19</v>
      </c>
      <c r="B25" s="242" t="s">
        <v>513</v>
      </c>
      <c r="C25" s="243" t="s">
        <v>514</v>
      </c>
      <c r="D25" s="243"/>
      <c r="E25" s="100">
        <v>15</v>
      </c>
      <c r="F25" s="35" t="s">
        <v>23</v>
      </c>
      <c r="G25" s="35">
        <v>99</v>
      </c>
      <c r="H25" s="37">
        <f t="shared" si="0"/>
        <v>15.304560759106215</v>
      </c>
      <c r="I25" s="32"/>
      <c r="J25" s="244"/>
      <c r="K25" s="101" t="s">
        <v>38</v>
      </c>
      <c r="L25" s="35"/>
      <c r="M25" s="32"/>
      <c r="N25" s="37"/>
      <c r="O25" s="244"/>
      <c r="P25" s="35"/>
      <c r="Q25" s="39"/>
      <c r="R25" s="35"/>
      <c r="S25" s="32"/>
      <c r="T25" s="37"/>
      <c r="U25" s="32"/>
      <c r="V25" s="32"/>
      <c r="W25" s="44"/>
      <c r="X25" s="44"/>
      <c r="Y25" s="44"/>
      <c r="Z25" s="44"/>
      <c r="AA25" s="44"/>
    </row>
    <row r="26" spans="1:27" ht="16.5" customHeight="1">
      <c r="A26" s="17">
        <v>20</v>
      </c>
      <c r="B26" s="52" t="s">
        <v>515</v>
      </c>
      <c r="C26" s="27" t="s">
        <v>516</v>
      </c>
      <c r="D26" s="27"/>
      <c r="E26" s="72">
        <v>25</v>
      </c>
      <c r="F26" s="146" t="s">
        <v>56</v>
      </c>
      <c r="G26" s="21">
        <v>101</v>
      </c>
      <c r="H26" s="20">
        <f t="shared" si="0"/>
        <v>24.50740123517302</v>
      </c>
      <c r="I26" s="55" t="s">
        <v>517</v>
      </c>
      <c r="J26" s="245" t="s">
        <v>518</v>
      </c>
      <c r="K26" s="14">
        <v>23</v>
      </c>
      <c r="L26" s="13" t="s">
        <v>56</v>
      </c>
      <c r="M26" s="17">
        <v>105</v>
      </c>
      <c r="N26" s="20">
        <f t="shared" ref="N26:N34" si="4">K26/(M26*M26)*10000</f>
        <v>20.861678004535147</v>
      </c>
      <c r="O26" s="235" t="s">
        <v>519</v>
      </c>
      <c r="P26" s="48" t="s">
        <v>520</v>
      </c>
      <c r="Q26" s="22">
        <v>20</v>
      </c>
      <c r="R26" s="48" t="s">
        <v>23</v>
      </c>
      <c r="S26" s="55">
        <v>107</v>
      </c>
      <c r="T26" s="20">
        <f t="shared" ref="T26:T34" si="5">Q26/(S26*S26)*10000</f>
        <v>17.468774565464233</v>
      </c>
      <c r="U26" s="55" t="s">
        <v>483</v>
      </c>
      <c r="V26" s="55" t="s">
        <v>483</v>
      </c>
      <c r="W26" s="3"/>
      <c r="X26" s="3"/>
      <c r="Y26" s="3"/>
      <c r="Z26" s="3"/>
      <c r="AA26" s="3"/>
    </row>
    <row r="27" spans="1:27" ht="16.5" customHeight="1">
      <c r="A27" s="17">
        <v>21</v>
      </c>
      <c r="B27" s="52" t="s">
        <v>521</v>
      </c>
      <c r="C27" s="184"/>
      <c r="D27" s="184" t="s">
        <v>522</v>
      </c>
      <c r="E27" s="72">
        <v>20</v>
      </c>
      <c r="F27" s="14" t="s">
        <v>23</v>
      </c>
      <c r="G27" s="14">
        <v>105</v>
      </c>
      <c r="H27" s="20">
        <f t="shared" si="0"/>
        <v>18.140589569160998</v>
      </c>
      <c r="I27" s="17"/>
      <c r="J27" s="234"/>
      <c r="K27" s="14">
        <v>20.6</v>
      </c>
      <c r="L27" s="14" t="s">
        <v>23</v>
      </c>
      <c r="M27" s="17">
        <v>108</v>
      </c>
      <c r="N27" s="20">
        <f t="shared" si="4"/>
        <v>17.661179698216738</v>
      </c>
      <c r="O27" s="17"/>
      <c r="P27" s="14"/>
      <c r="Q27" s="22">
        <v>20.8</v>
      </c>
      <c r="R27" s="23" t="s">
        <v>23</v>
      </c>
      <c r="S27" s="55">
        <v>120</v>
      </c>
      <c r="T27" s="20">
        <f t="shared" si="5"/>
        <v>14.444444444444446</v>
      </c>
      <c r="U27" s="17"/>
      <c r="V27" s="17"/>
      <c r="W27" s="3"/>
      <c r="X27" s="3"/>
      <c r="Y27" s="3"/>
      <c r="Z27" s="3"/>
      <c r="AA27" s="3"/>
    </row>
    <row r="28" spans="1:27" ht="16.5" customHeight="1">
      <c r="A28" s="17">
        <v>22</v>
      </c>
      <c r="B28" s="52" t="s">
        <v>523</v>
      </c>
      <c r="C28" s="184"/>
      <c r="D28" s="184" t="s">
        <v>524</v>
      </c>
      <c r="E28" s="241">
        <v>15.5</v>
      </c>
      <c r="F28" s="14" t="s">
        <v>23</v>
      </c>
      <c r="G28" s="14">
        <v>95</v>
      </c>
      <c r="H28" s="20">
        <f t="shared" si="0"/>
        <v>17.174515235457065</v>
      </c>
      <c r="I28" s="17"/>
      <c r="J28" s="234"/>
      <c r="K28" s="14">
        <v>16</v>
      </c>
      <c r="L28" s="14" t="s">
        <v>23</v>
      </c>
      <c r="M28" s="17">
        <v>98</v>
      </c>
      <c r="N28" s="20">
        <f t="shared" si="4"/>
        <v>16.659725114535611</v>
      </c>
      <c r="O28" s="17"/>
      <c r="P28" s="14"/>
      <c r="Q28" s="22">
        <v>16.399999999999999</v>
      </c>
      <c r="R28" s="23" t="s">
        <v>23</v>
      </c>
      <c r="S28" s="55">
        <v>101</v>
      </c>
      <c r="T28" s="20">
        <f t="shared" si="5"/>
        <v>16.0768552102735</v>
      </c>
      <c r="U28" s="17"/>
      <c r="V28" s="17"/>
      <c r="W28" s="3"/>
      <c r="X28" s="3"/>
      <c r="Y28" s="3"/>
      <c r="Z28" s="3"/>
      <c r="AA28" s="3"/>
    </row>
    <row r="29" spans="1:27" ht="16.5" customHeight="1">
      <c r="A29" s="17">
        <v>23</v>
      </c>
      <c r="B29" s="52" t="s">
        <v>525</v>
      </c>
      <c r="C29" s="27" t="s">
        <v>526</v>
      </c>
      <c r="D29" s="18"/>
      <c r="E29" s="241">
        <v>16.5</v>
      </c>
      <c r="F29" s="14" t="s">
        <v>23</v>
      </c>
      <c r="G29" s="14">
        <v>99</v>
      </c>
      <c r="H29" s="20">
        <f t="shared" si="0"/>
        <v>16.835016835016834</v>
      </c>
      <c r="I29" s="17"/>
      <c r="J29" s="234"/>
      <c r="K29" s="14">
        <v>17.2</v>
      </c>
      <c r="L29" s="14" t="s">
        <v>23</v>
      </c>
      <c r="M29" s="17">
        <v>101</v>
      </c>
      <c r="N29" s="20">
        <f t="shared" si="4"/>
        <v>16.861092049799037</v>
      </c>
      <c r="O29" s="17"/>
      <c r="P29" s="14"/>
      <c r="Q29" s="22">
        <v>17.5</v>
      </c>
      <c r="R29" s="23" t="s">
        <v>23</v>
      </c>
      <c r="S29" s="55">
        <v>103</v>
      </c>
      <c r="T29" s="20">
        <f t="shared" si="5"/>
        <v>16.495428409840702</v>
      </c>
      <c r="U29" s="17"/>
      <c r="V29" s="17"/>
      <c r="W29" s="3"/>
      <c r="X29" s="3"/>
      <c r="Y29" s="3"/>
      <c r="Z29" s="3"/>
      <c r="AA29" s="3"/>
    </row>
    <row r="30" spans="1:27" ht="16.5" customHeight="1">
      <c r="A30" s="55">
        <v>24</v>
      </c>
      <c r="B30" s="52" t="s">
        <v>527</v>
      </c>
      <c r="C30" s="184" t="s">
        <v>528</v>
      </c>
      <c r="D30" s="184"/>
      <c r="E30" s="241">
        <v>12.7</v>
      </c>
      <c r="F30" s="14" t="s">
        <v>23</v>
      </c>
      <c r="G30" s="14">
        <v>93</v>
      </c>
      <c r="H30" s="20">
        <f t="shared" si="0"/>
        <v>14.683778471499595</v>
      </c>
      <c r="I30" s="17"/>
      <c r="J30" s="234"/>
      <c r="K30" s="14">
        <v>13</v>
      </c>
      <c r="L30" s="14" t="s">
        <v>23</v>
      </c>
      <c r="M30" s="17">
        <v>95</v>
      </c>
      <c r="N30" s="20">
        <f t="shared" si="4"/>
        <v>14.404432132963988</v>
      </c>
      <c r="O30" s="17"/>
      <c r="P30" s="17"/>
      <c r="Q30" s="55">
        <v>13.4</v>
      </c>
      <c r="R30" s="23" t="s">
        <v>23</v>
      </c>
      <c r="S30" s="55">
        <v>97</v>
      </c>
      <c r="T30" s="20">
        <f t="shared" si="5"/>
        <v>14.241683494526518</v>
      </c>
      <c r="U30" s="17"/>
      <c r="V30" s="17"/>
      <c r="W30" s="3"/>
      <c r="X30" s="3"/>
      <c r="Y30" s="3"/>
      <c r="Z30" s="3"/>
      <c r="AA30" s="3"/>
    </row>
    <row r="31" spans="1:27" ht="16.5" customHeight="1">
      <c r="A31" s="17">
        <v>25</v>
      </c>
      <c r="B31" s="52" t="s">
        <v>529</v>
      </c>
      <c r="C31" s="184"/>
      <c r="D31" s="184" t="s">
        <v>498</v>
      </c>
      <c r="E31" s="241">
        <v>14.3</v>
      </c>
      <c r="F31" s="14" t="s">
        <v>23</v>
      </c>
      <c r="G31" s="14">
        <v>95</v>
      </c>
      <c r="H31" s="20">
        <f t="shared" si="0"/>
        <v>15.844875346260389</v>
      </c>
      <c r="I31" s="17"/>
      <c r="J31" s="234"/>
      <c r="K31" s="14">
        <v>14.8</v>
      </c>
      <c r="L31" s="14" t="s">
        <v>23</v>
      </c>
      <c r="M31" s="17">
        <v>98</v>
      </c>
      <c r="N31" s="20">
        <f t="shared" si="4"/>
        <v>15.410245730945441</v>
      </c>
      <c r="O31" s="17"/>
      <c r="P31" s="17"/>
      <c r="Q31" s="55">
        <v>15</v>
      </c>
      <c r="R31" s="23" t="s">
        <v>23</v>
      </c>
      <c r="S31" s="55">
        <v>100</v>
      </c>
      <c r="T31" s="20">
        <f t="shared" si="5"/>
        <v>15</v>
      </c>
      <c r="U31" s="17"/>
      <c r="V31" s="17"/>
      <c r="W31" s="3"/>
      <c r="X31" s="3"/>
      <c r="Y31" s="3"/>
      <c r="Z31" s="3"/>
      <c r="AA31" s="3"/>
    </row>
    <row r="32" spans="1:27" ht="16.5" customHeight="1">
      <c r="A32" s="17">
        <v>26</v>
      </c>
      <c r="B32" s="17" t="s">
        <v>530</v>
      </c>
      <c r="C32" s="18"/>
      <c r="D32" s="18" t="s">
        <v>531</v>
      </c>
      <c r="E32" s="241">
        <v>12.6</v>
      </c>
      <c r="F32" s="14" t="s">
        <v>23</v>
      </c>
      <c r="G32" s="14">
        <v>90</v>
      </c>
      <c r="H32" s="20">
        <f t="shared" si="0"/>
        <v>15.555555555555555</v>
      </c>
      <c r="I32" s="17"/>
      <c r="J32" s="234"/>
      <c r="K32" s="14">
        <v>13.4</v>
      </c>
      <c r="L32" s="14" t="s">
        <v>23</v>
      </c>
      <c r="M32" s="17">
        <v>92</v>
      </c>
      <c r="N32" s="20">
        <f t="shared" si="4"/>
        <v>15.831758034026466</v>
      </c>
      <c r="O32" s="17"/>
      <c r="P32" s="17"/>
      <c r="Q32" s="55">
        <v>14.5</v>
      </c>
      <c r="R32" s="23" t="s">
        <v>23</v>
      </c>
      <c r="S32" s="55">
        <v>96</v>
      </c>
      <c r="T32" s="20">
        <f t="shared" si="5"/>
        <v>15.733506944444445</v>
      </c>
      <c r="U32" s="17"/>
      <c r="V32" s="17"/>
      <c r="W32" s="3"/>
      <c r="X32" s="3"/>
      <c r="Y32" s="3"/>
      <c r="Z32" s="3"/>
      <c r="AA32" s="3"/>
    </row>
    <row r="33" spans="1:27" ht="16.5" customHeight="1">
      <c r="A33" s="17">
        <v>27</v>
      </c>
      <c r="B33" s="17" t="s">
        <v>532</v>
      </c>
      <c r="C33" s="14" t="s">
        <v>533</v>
      </c>
      <c r="D33" s="184"/>
      <c r="E33" s="241">
        <v>12.7</v>
      </c>
      <c r="F33" s="14" t="s">
        <v>23</v>
      </c>
      <c r="G33" s="14">
        <v>91</v>
      </c>
      <c r="H33" s="20">
        <f t="shared" si="0"/>
        <v>15.336312039608742</v>
      </c>
      <c r="I33" s="17"/>
      <c r="J33" s="234"/>
      <c r="K33" s="14">
        <v>13.4</v>
      </c>
      <c r="L33" s="14" t="s">
        <v>23</v>
      </c>
      <c r="M33" s="17">
        <v>93</v>
      </c>
      <c r="N33" s="20">
        <f t="shared" si="4"/>
        <v>15.493120591975952</v>
      </c>
      <c r="O33" s="17"/>
      <c r="P33" s="17"/>
      <c r="Q33" s="55">
        <v>13.7</v>
      </c>
      <c r="R33" s="23" t="s">
        <v>23</v>
      </c>
      <c r="S33" s="55">
        <v>95</v>
      </c>
      <c r="T33" s="20">
        <f t="shared" si="5"/>
        <v>15.180055401662049</v>
      </c>
      <c r="U33" s="17"/>
      <c r="V33" s="17"/>
      <c r="W33" s="3"/>
      <c r="X33" s="3"/>
      <c r="Y33" s="3"/>
      <c r="Z33" s="3"/>
      <c r="AA33" s="3"/>
    </row>
    <row r="34" spans="1:27" ht="16.5" customHeight="1">
      <c r="A34" s="17">
        <v>28</v>
      </c>
      <c r="B34" s="52" t="s">
        <v>534</v>
      </c>
      <c r="C34" s="27" t="s">
        <v>535</v>
      </c>
      <c r="D34" s="27"/>
      <c r="E34" s="241">
        <v>17.8</v>
      </c>
      <c r="F34" s="71" t="s">
        <v>23</v>
      </c>
      <c r="G34" s="14">
        <v>95</v>
      </c>
      <c r="H34" s="20">
        <f t="shared" si="0"/>
        <v>19.722991689750696</v>
      </c>
      <c r="I34" s="17"/>
      <c r="J34" s="234"/>
      <c r="K34" s="14">
        <v>18</v>
      </c>
      <c r="L34" s="14" t="s">
        <v>23</v>
      </c>
      <c r="M34" s="17">
        <v>98</v>
      </c>
      <c r="N34" s="20">
        <f t="shared" si="4"/>
        <v>18.742190753852562</v>
      </c>
      <c r="O34" s="17"/>
      <c r="P34" s="17"/>
      <c r="Q34" s="55">
        <v>18.5</v>
      </c>
      <c r="R34" s="23" t="s">
        <v>23</v>
      </c>
      <c r="S34" s="55">
        <v>101</v>
      </c>
      <c r="T34" s="20">
        <f t="shared" si="5"/>
        <v>18.135476914028036</v>
      </c>
      <c r="U34" s="17"/>
      <c r="V34" s="17"/>
      <c r="W34" s="3"/>
      <c r="X34" s="3"/>
      <c r="Y34" s="3"/>
      <c r="Z34" s="3"/>
      <c r="AA34" s="3"/>
    </row>
    <row r="35" spans="1:27" ht="16.5" customHeight="1">
      <c r="A35" s="32">
        <v>29</v>
      </c>
      <c r="B35" s="40" t="s">
        <v>536</v>
      </c>
      <c r="C35" s="35" t="s">
        <v>337</v>
      </c>
      <c r="D35" s="35"/>
      <c r="E35" s="100">
        <v>17</v>
      </c>
      <c r="F35" s="246" t="s">
        <v>23</v>
      </c>
      <c r="G35" s="35">
        <v>100</v>
      </c>
      <c r="H35" s="37">
        <f t="shared" si="0"/>
        <v>17</v>
      </c>
      <c r="I35" s="32"/>
      <c r="J35" s="244"/>
      <c r="K35" s="101" t="s">
        <v>38</v>
      </c>
      <c r="L35" s="35"/>
      <c r="M35" s="32"/>
      <c r="N35" s="37"/>
      <c r="O35" s="32"/>
      <c r="P35" s="32"/>
      <c r="Q35" s="32"/>
      <c r="R35" s="35"/>
      <c r="S35" s="44"/>
      <c r="T35" s="37"/>
      <c r="U35" s="32"/>
      <c r="V35" s="32"/>
      <c r="W35" s="44"/>
      <c r="X35" s="44"/>
      <c r="Y35" s="44"/>
      <c r="Z35" s="44"/>
      <c r="AA35" s="44"/>
    </row>
    <row r="36" spans="1:27" ht="16.5" customHeight="1">
      <c r="A36" s="17">
        <v>30</v>
      </c>
      <c r="B36" s="52" t="s">
        <v>537</v>
      </c>
      <c r="C36" s="184" t="s">
        <v>395</v>
      </c>
      <c r="D36" s="27"/>
      <c r="E36" s="72">
        <v>15</v>
      </c>
      <c r="F36" s="71" t="s">
        <v>23</v>
      </c>
      <c r="G36" s="14">
        <v>93</v>
      </c>
      <c r="H36" s="20">
        <f t="shared" si="0"/>
        <v>17.34304543877905</v>
      </c>
      <c r="I36" s="17"/>
      <c r="J36" s="234"/>
      <c r="K36" s="14">
        <v>15.4</v>
      </c>
      <c r="L36" s="14" t="s">
        <v>23</v>
      </c>
      <c r="M36" s="17">
        <v>95</v>
      </c>
      <c r="N36" s="20">
        <f t="shared" ref="N36:N38" si="6">K36/(M36*M36)*10000</f>
        <v>17.063711911357341</v>
      </c>
      <c r="O36" s="17"/>
      <c r="P36" s="17"/>
      <c r="Q36" s="55">
        <v>15.4</v>
      </c>
      <c r="R36" s="23" t="s">
        <v>23</v>
      </c>
      <c r="S36" s="55">
        <v>97</v>
      </c>
      <c r="T36" s="20">
        <f t="shared" ref="T36:T38" si="7">Q36/(S36*S36)*10000</f>
        <v>16.367307896694655</v>
      </c>
      <c r="U36" s="17"/>
      <c r="V36" s="17"/>
      <c r="W36" s="3"/>
      <c r="X36" s="3"/>
      <c r="Y36" s="3"/>
      <c r="Z36" s="3"/>
      <c r="AA36" s="3"/>
    </row>
    <row r="37" spans="1:27" ht="16.5" customHeight="1">
      <c r="A37" s="17">
        <v>31</v>
      </c>
      <c r="B37" s="52" t="s">
        <v>538</v>
      </c>
      <c r="C37" s="184" t="s">
        <v>395</v>
      </c>
      <c r="D37" s="27"/>
      <c r="E37" s="241">
        <v>15.5</v>
      </c>
      <c r="F37" s="71" t="s">
        <v>23</v>
      </c>
      <c r="G37" s="14">
        <v>95</v>
      </c>
      <c r="H37" s="20">
        <f t="shared" si="0"/>
        <v>17.174515235457065</v>
      </c>
      <c r="I37" s="17"/>
      <c r="J37" s="234"/>
      <c r="K37" s="14">
        <v>15.9</v>
      </c>
      <c r="L37" s="14" t="s">
        <v>23</v>
      </c>
      <c r="M37" s="17">
        <v>98</v>
      </c>
      <c r="N37" s="20">
        <f t="shared" si="6"/>
        <v>16.555601832569764</v>
      </c>
      <c r="O37" s="17"/>
      <c r="P37" s="17"/>
      <c r="Q37" s="55">
        <v>15.9</v>
      </c>
      <c r="R37" s="23" t="s">
        <v>23</v>
      </c>
      <c r="S37" s="55">
        <v>100</v>
      </c>
      <c r="T37" s="20">
        <f t="shared" si="7"/>
        <v>15.9</v>
      </c>
      <c r="U37" s="17"/>
      <c r="V37" s="17"/>
      <c r="W37" s="3"/>
      <c r="X37" s="3"/>
      <c r="Y37" s="3"/>
      <c r="Z37" s="3"/>
      <c r="AA37" s="3"/>
    </row>
    <row r="38" spans="1:27" ht="16.5" customHeight="1">
      <c r="A38" s="17">
        <v>32</v>
      </c>
      <c r="B38" s="17" t="s">
        <v>539</v>
      </c>
      <c r="C38" s="19"/>
      <c r="D38" s="18">
        <v>44031</v>
      </c>
      <c r="E38" s="241">
        <v>17.8</v>
      </c>
      <c r="F38" s="71" t="s">
        <v>23</v>
      </c>
      <c r="G38" s="14">
        <v>93</v>
      </c>
      <c r="H38" s="20">
        <f t="shared" si="0"/>
        <v>20.580413920684471</v>
      </c>
      <c r="I38" s="17"/>
      <c r="J38" s="234"/>
      <c r="K38" s="14">
        <v>18.899999999999999</v>
      </c>
      <c r="L38" s="14" t="s">
        <v>23</v>
      </c>
      <c r="M38" s="17">
        <v>96</v>
      </c>
      <c r="N38" s="20">
        <f t="shared" si="6"/>
        <v>20.507812499999996</v>
      </c>
      <c r="O38" s="17"/>
      <c r="P38" s="17"/>
      <c r="Q38" s="55">
        <v>19.100000000000001</v>
      </c>
      <c r="R38" s="23" t="s">
        <v>23</v>
      </c>
      <c r="S38" s="55">
        <v>98</v>
      </c>
      <c r="T38" s="20">
        <f t="shared" si="7"/>
        <v>19.887546855476888</v>
      </c>
      <c r="U38" s="17"/>
      <c r="V38" s="17"/>
      <c r="W38" s="3"/>
      <c r="X38" s="3"/>
      <c r="Y38" s="3"/>
      <c r="Z38" s="3"/>
      <c r="AA38" s="3"/>
    </row>
    <row r="39" spans="1:27" ht="16.5" customHeight="1">
      <c r="A39" s="32">
        <v>33</v>
      </c>
      <c r="B39" s="40" t="s">
        <v>540</v>
      </c>
      <c r="C39" s="35"/>
      <c r="D39" s="243" t="s">
        <v>541</v>
      </c>
      <c r="E39" s="247">
        <v>12.6</v>
      </c>
      <c r="F39" s="246" t="s">
        <v>23</v>
      </c>
      <c r="G39" s="35">
        <v>90</v>
      </c>
      <c r="H39" s="37">
        <f t="shared" si="0"/>
        <v>15.555555555555555</v>
      </c>
      <c r="I39" s="32"/>
      <c r="J39" s="244"/>
      <c r="K39" s="101" t="s">
        <v>38</v>
      </c>
      <c r="L39" s="39"/>
      <c r="M39" s="32"/>
      <c r="N39" s="37"/>
      <c r="O39" s="32"/>
      <c r="P39" s="32"/>
      <c r="Q39" s="32"/>
      <c r="R39" s="35"/>
      <c r="S39" s="32"/>
      <c r="T39" s="20"/>
      <c r="U39" s="32"/>
      <c r="V39" s="32"/>
      <c r="W39" s="44"/>
      <c r="X39" s="44"/>
      <c r="Y39" s="44"/>
      <c r="Z39" s="44"/>
      <c r="AA39" s="44"/>
    </row>
    <row r="40" spans="1:27" ht="16.5" customHeight="1">
      <c r="A40" s="40">
        <v>34</v>
      </c>
      <c r="B40" s="40" t="s">
        <v>542</v>
      </c>
      <c r="C40" s="248"/>
      <c r="D40" s="249">
        <v>43868</v>
      </c>
      <c r="E40" s="100"/>
      <c r="F40" s="246"/>
      <c r="G40" s="35"/>
      <c r="H40" s="32"/>
      <c r="I40" s="32"/>
      <c r="J40" s="244"/>
      <c r="K40" s="35">
        <v>15.9</v>
      </c>
      <c r="L40" s="35" t="s">
        <v>23</v>
      </c>
      <c r="M40" s="32">
        <v>97</v>
      </c>
      <c r="N40" s="37">
        <f>K40/(M40*M40)*10000</f>
        <v>16.898713997236687</v>
      </c>
      <c r="O40" s="32"/>
      <c r="P40" s="32"/>
      <c r="Q40" s="250" t="s">
        <v>38</v>
      </c>
      <c r="R40" s="32"/>
      <c r="S40" s="32"/>
      <c r="T40" s="20"/>
      <c r="U40" s="32"/>
      <c r="V40" s="32"/>
      <c r="W40" s="44"/>
      <c r="X40" s="44"/>
      <c r="Y40" s="44"/>
      <c r="Z40" s="44"/>
      <c r="AA40" s="44"/>
    </row>
    <row r="41" spans="1:27" ht="16.5" customHeight="1">
      <c r="A41" s="55">
        <v>35</v>
      </c>
      <c r="B41" s="55" t="s">
        <v>543</v>
      </c>
      <c r="C41" s="112" t="s">
        <v>544</v>
      </c>
      <c r="D41" s="135"/>
      <c r="E41" s="72"/>
      <c r="F41" s="71"/>
      <c r="G41" s="14"/>
      <c r="H41" s="17"/>
      <c r="I41" s="17"/>
      <c r="J41" s="234"/>
      <c r="K41" s="14"/>
      <c r="L41" s="21"/>
      <c r="M41" s="17"/>
      <c r="N41" s="17"/>
      <c r="O41" s="17"/>
      <c r="P41" s="17"/>
      <c r="Q41" s="55">
        <v>12.6</v>
      </c>
      <c r="R41" s="23" t="s">
        <v>23</v>
      </c>
      <c r="S41" s="55">
        <v>108</v>
      </c>
      <c r="T41" s="20">
        <f t="shared" ref="T41:T43" si="8">Q41/(S41*S41)*10000</f>
        <v>10.802469135802468</v>
      </c>
      <c r="U41" s="17"/>
      <c r="V41" s="17"/>
      <c r="W41" s="3"/>
      <c r="X41" s="3"/>
      <c r="Y41" s="3"/>
      <c r="Z41" s="3"/>
      <c r="AA41" s="3"/>
    </row>
    <row r="42" spans="1:27" ht="16.5" customHeight="1">
      <c r="A42" s="55">
        <v>36</v>
      </c>
      <c r="B42" s="55" t="s">
        <v>545</v>
      </c>
      <c r="C42" s="105"/>
      <c r="D42" s="251">
        <v>44076</v>
      </c>
      <c r="E42" s="72"/>
      <c r="F42" s="71"/>
      <c r="G42" s="14"/>
      <c r="H42" s="17"/>
      <c r="I42" s="17"/>
      <c r="J42" s="234"/>
      <c r="K42" s="14"/>
      <c r="L42" s="21"/>
      <c r="M42" s="17"/>
      <c r="N42" s="17"/>
      <c r="O42" s="17"/>
      <c r="P42" s="17"/>
      <c r="Q42" s="55">
        <v>13.6</v>
      </c>
      <c r="R42" s="23" t="s">
        <v>23</v>
      </c>
      <c r="S42" s="55">
        <v>96</v>
      </c>
      <c r="T42" s="20">
        <f t="shared" si="8"/>
        <v>14.756944444444445</v>
      </c>
      <c r="U42" s="17"/>
      <c r="V42" s="17"/>
      <c r="W42" s="3"/>
      <c r="X42" s="3"/>
      <c r="Y42" s="3"/>
      <c r="Z42" s="3"/>
      <c r="AA42" s="3"/>
    </row>
    <row r="43" spans="1:27" ht="16.5" customHeight="1">
      <c r="A43" s="55">
        <v>37</v>
      </c>
      <c r="B43" s="147" t="s">
        <v>546</v>
      </c>
      <c r="C43" s="63"/>
      <c r="D43" s="252" t="s">
        <v>547</v>
      </c>
      <c r="E43" s="21"/>
      <c r="F43" s="14"/>
      <c r="G43" s="21"/>
      <c r="H43" s="122"/>
      <c r="I43" s="122"/>
      <c r="J43" s="253"/>
      <c r="K43" s="79"/>
      <c r="L43" s="61"/>
      <c r="M43" s="122"/>
      <c r="N43" s="17"/>
      <c r="O43" s="17"/>
      <c r="P43" s="17"/>
      <c r="Q43" s="55">
        <v>20.5</v>
      </c>
      <c r="R43" s="23" t="s">
        <v>23</v>
      </c>
      <c r="S43" s="55">
        <v>106</v>
      </c>
      <c r="T43" s="153">
        <f t="shared" si="8"/>
        <v>18.244927020291918</v>
      </c>
      <c r="U43" s="17"/>
      <c r="V43" s="17"/>
      <c r="W43" s="3"/>
      <c r="X43" s="3"/>
      <c r="Y43" s="3"/>
      <c r="Z43" s="3"/>
      <c r="AA43" s="3"/>
    </row>
    <row r="44" spans="1:27" ht="19.5" customHeight="1">
      <c r="A44" s="55">
        <v>38</v>
      </c>
      <c r="B44" s="55" t="s">
        <v>536</v>
      </c>
      <c r="C44" s="254">
        <v>43869</v>
      </c>
      <c r="D44" s="17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23">
        <v>20</v>
      </c>
      <c r="V44" s="14"/>
      <c r="W44" s="3"/>
      <c r="X44" s="3"/>
      <c r="Y44" s="3"/>
      <c r="Z44" s="3"/>
      <c r="AA44" s="3"/>
    </row>
    <row r="45" spans="1:27" ht="19.5" customHeight="1">
      <c r="A45" s="2"/>
      <c r="B45" s="3"/>
      <c r="C45" s="3"/>
      <c r="D45" s="3"/>
      <c r="E45" s="461" t="s">
        <v>77</v>
      </c>
      <c r="F45" s="450"/>
      <c r="G45" s="450"/>
      <c r="H45" s="450"/>
      <c r="I45" s="450"/>
      <c r="J45" s="451"/>
      <c r="K45" s="461" t="s">
        <v>78</v>
      </c>
      <c r="L45" s="450"/>
      <c r="M45" s="450"/>
      <c r="N45" s="450"/>
      <c r="O45" s="450"/>
      <c r="P45" s="451"/>
      <c r="Q45" s="461" t="s">
        <v>79</v>
      </c>
      <c r="R45" s="450"/>
      <c r="S45" s="450"/>
      <c r="T45" s="450"/>
      <c r="U45" s="450"/>
      <c r="V45" s="451"/>
      <c r="W45" s="3"/>
      <c r="X45" s="3"/>
      <c r="Y45" s="3"/>
      <c r="Z45" s="3"/>
      <c r="AA45" s="3"/>
    </row>
    <row r="46" spans="1:27" ht="19.5" customHeight="1">
      <c r="A46" s="2"/>
      <c r="B46" s="3" t="s">
        <v>290</v>
      </c>
      <c r="C46" s="3"/>
      <c r="D46" s="3"/>
      <c r="E46" s="458" t="s">
        <v>82</v>
      </c>
      <c r="F46" s="446"/>
      <c r="G46" s="446"/>
      <c r="H46" s="446"/>
      <c r="I46" s="64">
        <f>I47+I48+I49+I50</f>
        <v>33</v>
      </c>
      <c r="J46" s="2"/>
      <c r="K46" s="458" t="s">
        <v>82</v>
      </c>
      <c r="L46" s="446"/>
      <c r="M46" s="446"/>
      <c r="N46" s="446"/>
      <c r="O46" s="64">
        <f>O47+O48+O49+O50</f>
        <v>31</v>
      </c>
      <c r="P46" s="3"/>
      <c r="Q46" s="458" t="s">
        <v>82</v>
      </c>
      <c r="R46" s="446"/>
      <c r="S46" s="446"/>
      <c r="T46" s="446"/>
      <c r="U46" s="64">
        <f>U47+U48+U49+U50</f>
        <v>32</v>
      </c>
      <c r="V46" s="65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458" t="s">
        <v>85</v>
      </c>
      <c r="F47" s="446"/>
      <c r="G47" s="446"/>
      <c r="H47" s="446"/>
      <c r="I47" s="3">
        <f>SUM(COUNTIF(F7:F51,"A"),COUNTIF(F7:F51,"A."))</f>
        <v>31</v>
      </c>
      <c r="J47" s="2"/>
      <c r="K47" s="458" t="s">
        <v>85</v>
      </c>
      <c r="L47" s="446"/>
      <c r="M47" s="446"/>
      <c r="N47" s="446"/>
      <c r="O47" s="3">
        <f>SUM(COUNTIF(L7:L51,"A"),COUNTIF(L7:L51,"A."))</f>
        <v>30</v>
      </c>
      <c r="P47" s="3"/>
      <c r="Q47" s="458" t="s">
        <v>85</v>
      </c>
      <c r="R47" s="446"/>
      <c r="S47" s="446"/>
      <c r="T47" s="446"/>
      <c r="U47" s="3">
        <f>SUM(COUNTIF(R7:R51,"A"),COUNTIF(R7:R51,"A."))</f>
        <v>32</v>
      </c>
      <c r="V47" s="65"/>
      <c r="W47" s="3"/>
      <c r="X47" s="3"/>
      <c r="Y47" s="3"/>
      <c r="Z47" s="3"/>
      <c r="AA47" s="3"/>
    </row>
    <row r="48" spans="1:27" ht="15.75" customHeight="1">
      <c r="A48" s="3"/>
      <c r="B48" s="3" t="s">
        <v>548</v>
      </c>
      <c r="C48" s="3"/>
      <c r="D48" s="3"/>
      <c r="E48" s="458" t="s">
        <v>88</v>
      </c>
      <c r="F48" s="446"/>
      <c r="G48" s="446"/>
      <c r="H48" s="446"/>
      <c r="I48" s="3">
        <f>SUM(COUNTIF(F7:F51,"B"),COUNTIF(F7:F51,"B."))</f>
        <v>0</v>
      </c>
      <c r="J48" s="2"/>
      <c r="K48" s="458" t="s">
        <v>88</v>
      </c>
      <c r="L48" s="446"/>
      <c r="M48" s="446"/>
      <c r="N48" s="446"/>
      <c r="O48" s="3">
        <f>SUM(COUNTIF(L7:L51,"B"),COUNTIF(L7:L51,"B."))</f>
        <v>0</v>
      </c>
      <c r="P48" s="3"/>
      <c r="Q48" s="458" t="s">
        <v>88</v>
      </c>
      <c r="R48" s="446"/>
      <c r="S48" s="446"/>
      <c r="T48" s="446"/>
      <c r="U48" s="3">
        <f>SUM(COUNTIF(R7:R51,"B"),COUNTIF(R7:R51,"B."))</f>
        <v>0</v>
      </c>
      <c r="V48" s="65"/>
      <c r="W48" s="3"/>
      <c r="X48" s="3"/>
      <c r="Y48" s="3"/>
      <c r="Z48" s="3"/>
      <c r="AA48" s="3"/>
    </row>
    <row r="49" spans="1:27" ht="15.75" customHeight="1">
      <c r="A49" s="3"/>
      <c r="B49" s="3" t="s">
        <v>549</v>
      </c>
      <c r="C49" s="3"/>
      <c r="D49" s="118"/>
      <c r="E49" s="458" t="s">
        <v>90</v>
      </c>
      <c r="F49" s="446"/>
      <c r="G49" s="446"/>
      <c r="H49" s="446"/>
      <c r="I49" s="3">
        <f>SUM(COUNTIF(F7:F51,"C"),COUNTIF(F7:F51,"C."))</f>
        <v>0</v>
      </c>
      <c r="J49" s="3"/>
      <c r="K49" s="458" t="s">
        <v>90</v>
      </c>
      <c r="L49" s="446"/>
      <c r="M49" s="446"/>
      <c r="N49" s="446"/>
      <c r="O49" s="3">
        <f>SUM(COUNTIF(L7:L51,"C"),COUNTIF(L7:L51,"C."))</f>
        <v>0</v>
      </c>
      <c r="P49" s="3"/>
      <c r="Q49" s="458" t="s">
        <v>90</v>
      </c>
      <c r="R49" s="446"/>
      <c r="S49" s="446"/>
      <c r="T49" s="446"/>
      <c r="U49" s="3">
        <f>SUM(COUNTIF(R7:R51,"C"),COUNTIF(R7:R51,"C."))</f>
        <v>0</v>
      </c>
      <c r="V49" s="65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118"/>
      <c r="E50" s="458" t="s">
        <v>92</v>
      </c>
      <c r="F50" s="446"/>
      <c r="G50" s="446"/>
      <c r="H50" s="446"/>
      <c r="I50" s="3">
        <f>COUNTIF(F7:F51,"BP")</f>
        <v>2</v>
      </c>
      <c r="J50" s="2"/>
      <c r="K50" s="458" t="s">
        <v>92</v>
      </c>
      <c r="L50" s="446"/>
      <c r="M50" s="446"/>
      <c r="N50" s="446"/>
      <c r="O50" s="3">
        <f>COUNTIF(L7:L51,"BP")</f>
        <v>1</v>
      </c>
      <c r="P50" s="3"/>
      <c r="Q50" s="458" t="s">
        <v>92</v>
      </c>
      <c r="R50" s="446"/>
      <c r="S50" s="446"/>
      <c r="T50" s="446"/>
      <c r="U50" s="3">
        <f>COUNTIF(R7:R51,"BP")</f>
        <v>0</v>
      </c>
      <c r="V50" s="65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118"/>
      <c r="E51" s="458" t="s">
        <v>94</v>
      </c>
      <c r="F51" s="446"/>
      <c r="G51" s="446"/>
      <c r="H51" s="446"/>
      <c r="I51" s="3">
        <f>SUM(COUNTIF(F7:F51,"A."),COUNTIF(F7:F51,"B."),COUNTIF(F7:F51,"C."))</f>
        <v>0</v>
      </c>
      <c r="J51" s="3"/>
      <c r="K51" s="458" t="s">
        <v>94</v>
      </c>
      <c r="L51" s="446"/>
      <c r="M51" s="446"/>
      <c r="N51" s="446"/>
      <c r="O51" s="3">
        <f>SUM(COUNTIF(L7:L51,"A."),COUNTIF(L7:L51,"B."),COUNTIF(L7:L51,"C."))</f>
        <v>0</v>
      </c>
      <c r="P51" s="3"/>
      <c r="Q51" s="458" t="s">
        <v>95</v>
      </c>
      <c r="R51" s="446"/>
      <c r="S51" s="446"/>
      <c r="T51" s="446"/>
      <c r="U51" s="3">
        <f>SUM(COUNTIF(R7:R51,"A."),COUNTIF(R7:R51,"B."),COUNTIF(R7:R51,"C."))</f>
        <v>0</v>
      </c>
      <c r="V51" s="65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118"/>
      <c r="E52" s="459" t="s">
        <v>97</v>
      </c>
      <c r="F52" s="453"/>
      <c r="G52" s="453"/>
      <c r="H52" s="453"/>
      <c r="I52" s="66">
        <f>SUM(COUNTIF(F7:F51,"B."),COUNTIF(F7:F51,"C."))</f>
        <v>0</v>
      </c>
      <c r="J52" s="66"/>
      <c r="K52" s="459" t="s">
        <v>97</v>
      </c>
      <c r="L52" s="453"/>
      <c r="M52" s="453"/>
      <c r="N52" s="453"/>
      <c r="O52" s="66">
        <f>SUM(COUNTIF(L7:L51,"B."),COUNTIF(L7:L51,"C."))</f>
        <v>0</v>
      </c>
      <c r="P52" s="66"/>
      <c r="Q52" s="459" t="s">
        <v>97</v>
      </c>
      <c r="R52" s="453"/>
      <c r="S52" s="453"/>
      <c r="T52" s="453"/>
      <c r="U52" s="66">
        <f>SUM(COUNTIF(R7:R51,"B."),COUNTIF(R7:R51,"C."))</f>
        <v>0</v>
      </c>
      <c r="V52" s="68"/>
      <c r="W52" s="3"/>
      <c r="X52" s="3"/>
      <c r="Y52" s="3"/>
      <c r="Z52" s="3"/>
      <c r="AA52" s="3"/>
    </row>
    <row r="53" spans="1:27" ht="15.75" customHeight="1">
      <c r="A53" s="3"/>
      <c r="B53" s="3"/>
      <c r="C53" s="118"/>
      <c r="D53" s="118"/>
      <c r="E53" s="3"/>
      <c r="F53" s="9"/>
      <c r="G53" s="3"/>
      <c r="H53" s="3"/>
      <c r="I53" s="3"/>
      <c r="J53" s="3"/>
      <c r="K53" s="3"/>
      <c r="L53" s="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118"/>
      <c r="D54" s="118"/>
      <c r="E54" s="3"/>
      <c r="F54" s="9"/>
      <c r="G54" s="3"/>
      <c r="H54" s="3"/>
      <c r="I54" s="3"/>
      <c r="J54" s="3"/>
      <c r="K54" s="3"/>
      <c r="L54" s="5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118"/>
      <c r="D55" s="118"/>
      <c r="E55" s="3"/>
      <c r="F55" s="9"/>
      <c r="G55" s="3"/>
      <c r="H55" s="3"/>
      <c r="I55" s="3"/>
      <c r="J55" s="3"/>
      <c r="K55" s="3"/>
      <c r="L55" s="5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118"/>
      <c r="D56" s="118"/>
      <c r="E56" s="3"/>
      <c r="F56" s="9"/>
      <c r="G56" s="3"/>
      <c r="H56" s="3"/>
      <c r="I56" s="3"/>
      <c r="J56" s="3"/>
      <c r="K56" s="3"/>
      <c r="L56" s="5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118"/>
      <c r="D57" s="118"/>
      <c r="E57" s="3"/>
      <c r="F57" s="9"/>
      <c r="G57" s="3"/>
      <c r="H57" s="3"/>
      <c r="I57" s="3"/>
      <c r="J57" s="3"/>
      <c r="K57" s="3"/>
      <c r="L57" s="5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118"/>
      <c r="D58" s="118"/>
      <c r="E58" s="3"/>
      <c r="F58" s="9"/>
      <c r="G58" s="3"/>
      <c r="H58" s="3"/>
      <c r="I58" s="3"/>
      <c r="J58" s="3"/>
      <c r="K58" s="3"/>
      <c r="L58" s="5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118"/>
      <c r="D59" s="118"/>
      <c r="E59" s="3"/>
      <c r="F59" s="9"/>
      <c r="G59" s="3"/>
      <c r="H59" s="3"/>
      <c r="I59" s="3"/>
      <c r="J59" s="3"/>
      <c r="K59" s="3"/>
      <c r="L59" s="5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118"/>
      <c r="D60" s="118"/>
      <c r="E60" s="3"/>
      <c r="F60" s="9"/>
      <c r="G60" s="3"/>
      <c r="H60" s="3"/>
      <c r="I60" s="3"/>
      <c r="J60" s="3"/>
      <c r="K60" s="3"/>
      <c r="L60" s="5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118"/>
      <c r="D61" s="118"/>
      <c r="E61" s="3"/>
      <c r="F61" s="9"/>
      <c r="G61" s="3"/>
      <c r="H61" s="3"/>
      <c r="I61" s="3"/>
      <c r="J61" s="3"/>
      <c r="K61" s="3"/>
      <c r="L61" s="5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118"/>
      <c r="D62" s="118"/>
      <c r="E62" s="3"/>
      <c r="F62" s="9"/>
      <c r="G62" s="3"/>
      <c r="H62" s="3"/>
      <c r="I62" s="3"/>
      <c r="J62" s="3"/>
      <c r="K62" s="3"/>
      <c r="L62" s="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118"/>
      <c r="D63" s="118"/>
      <c r="E63" s="3"/>
      <c r="F63" s="9"/>
      <c r="G63" s="3"/>
      <c r="H63" s="3"/>
      <c r="I63" s="3"/>
      <c r="J63" s="3"/>
      <c r="K63" s="3"/>
      <c r="L63" s="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118"/>
      <c r="D64" s="118"/>
      <c r="E64" s="3"/>
      <c r="F64" s="9"/>
      <c r="G64" s="3"/>
      <c r="H64" s="3"/>
      <c r="I64" s="3"/>
      <c r="J64" s="3"/>
      <c r="K64" s="3"/>
      <c r="L64" s="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118"/>
      <c r="D65" s="118"/>
      <c r="E65" s="3"/>
      <c r="F65" s="9"/>
      <c r="G65" s="3"/>
      <c r="H65" s="3"/>
      <c r="I65" s="3"/>
      <c r="J65" s="3"/>
      <c r="K65" s="3"/>
      <c r="L65" s="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118"/>
      <c r="D66" s="118"/>
      <c r="E66" s="3"/>
      <c r="F66" s="9"/>
      <c r="G66" s="3"/>
      <c r="H66" s="3"/>
      <c r="I66" s="3"/>
      <c r="J66" s="3"/>
      <c r="K66" s="3"/>
      <c r="L66" s="5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118"/>
      <c r="D67" s="118"/>
      <c r="E67" s="3"/>
      <c r="F67" s="9"/>
      <c r="G67" s="3"/>
      <c r="H67" s="3"/>
      <c r="I67" s="3"/>
      <c r="J67" s="3"/>
      <c r="K67" s="3"/>
      <c r="L67" s="5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118"/>
      <c r="D68" s="118"/>
      <c r="E68" s="3"/>
      <c r="F68" s="9"/>
      <c r="G68" s="3"/>
      <c r="H68" s="3"/>
      <c r="I68" s="3"/>
      <c r="J68" s="3"/>
      <c r="K68" s="3"/>
      <c r="L68" s="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118"/>
      <c r="D69" s="118"/>
      <c r="E69" s="3"/>
      <c r="F69" s="9"/>
      <c r="G69" s="3"/>
      <c r="H69" s="3"/>
      <c r="I69" s="3"/>
      <c r="J69" s="3"/>
      <c r="K69" s="3"/>
      <c r="L69" s="5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118"/>
      <c r="D70" s="118"/>
      <c r="E70" s="3"/>
      <c r="F70" s="9"/>
      <c r="G70" s="3"/>
      <c r="H70" s="3"/>
      <c r="I70" s="3"/>
      <c r="J70" s="3"/>
      <c r="K70" s="3"/>
      <c r="L70" s="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118"/>
      <c r="D71" s="118"/>
      <c r="E71" s="3"/>
      <c r="F71" s="9"/>
      <c r="G71" s="3"/>
      <c r="H71" s="3"/>
      <c r="I71" s="3"/>
      <c r="J71" s="3"/>
      <c r="K71" s="3"/>
      <c r="L71" s="5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118"/>
      <c r="D72" s="118"/>
      <c r="E72" s="3"/>
      <c r="F72" s="9"/>
      <c r="G72" s="3"/>
      <c r="H72" s="3"/>
      <c r="I72" s="3"/>
      <c r="J72" s="3"/>
      <c r="K72" s="3"/>
      <c r="L72" s="5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118"/>
      <c r="D73" s="118"/>
      <c r="E73" s="3"/>
      <c r="F73" s="9"/>
      <c r="G73" s="3"/>
      <c r="H73" s="3"/>
      <c r="I73" s="3"/>
      <c r="J73" s="3"/>
      <c r="K73" s="3"/>
      <c r="L73" s="5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118"/>
      <c r="D74" s="118"/>
      <c r="E74" s="3"/>
      <c r="F74" s="9"/>
      <c r="G74" s="3"/>
      <c r="H74" s="3"/>
      <c r="I74" s="3"/>
      <c r="J74" s="3"/>
      <c r="K74" s="3"/>
      <c r="L74" s="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118"/>
      <c r="D75" s="118"/>
      <c r="E75" s="3"/>
      <c r="F75" s="9"/>
      <c r="G75" s="3"/>
      <c r="H75" s="3"/>
      <c r="I75" s="3"/>
      <c r="J75" s="3"/>
      <c r="K75" s="3"/>
      <c r="L75" s="5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118"/>
      <c r="D76" s="118"/>
      <c r="E76" s="3"/>
      <c r="F76" s="9"/>
      <c r="G76" s="3"/>
      <c r="H76" s="3"/>
      <c r="I76" s="3"/>
      <c r="J76" s="3"/>
      <c r="K76" s="3"/>
      <c r="L76" s="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118"/>
      <c r="D77" s="118"/>
      <c r="E77" s="3"/>
      <c r="F77" s="9"/>
      <c r="G77" s="3"/>
      <c r="H77" s="3"/>
      <c r="I77" s="3"/>
      <c r="J77" s="3"/>
      <c r="K77" s="3"/>
      <c r="L77" s="5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118"/>
      <c r="D78" s="118"/>
      <c r="E78" s="3"/>
      <c r="F78" s="9"/>
      <c r="G78" s="3"/>
      <c r="H78" s="3"/>
      <c r="I78" s="3"/>
      <c r="J78" s="3"/>
      <c r="K78" s="3"/>
      <c r="L78" s="5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118"/>
      <c r="D79" s="118"/>
      <c r="E79" s="3"/>
      <c r="F79" s="9"/>
      <c r="G79" s="3"/>
      <c r="H79" s="3"/>
      <c r="I79" s="3"/>
      <c r="J79" s="3"/>
      <c r="K79" s="3"/>
      <c r="L79" s="5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118"/>
      <c r="D80" s="118"/>
      <c r="E80" s="3"/>
      <c r="F80" s="9"/>
      <c r="G80" s="3"/>
      <c r="H80" s="3"/>
      <c r="I80" s="3"/>
      <c r="J80" s="3"/>
      <c r="K80" s="3"/>
      <c r="L80" s="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118"/>
      <c r="D81" s="118"/>
      <c r="E81" s="3"/>
      <c r="F81" s="9"/>
      <c r="G81" s="3"/>
      <c r="H81" s="3"/>
      <c r="I81" s="3"/>
      <c r="J81" s="3"/>
      <c r="K81" s="3"/>
      <c r="L81" s="5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118"/>
      <c r="D82" s="118"/>
      <c r="E82" s="3"/>
      <c r="F82" s="9"/>
      <c r="G82" s="3"/>
      <c r="H82" s="3"/>
      <c r="I82" s="3"/>
      <c r="J82" s="3"/>
      <c r="K82" s="3"/>
      <c r="L82" s="5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118"/>
      <c r="D83" s="118"/>
      <c r="E83" s="3"/>
      <c r="F83" s="9"/>
      <c r="G83" s="3"/>
      <c r="H83" s="3"/>
      <c r="I83" s="3"/>
      <c r="J83" s="3"/>
      <c r="K83" s="3"/>
      <c r="L83" s="5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118"/>
      <c r="D84" s="118"/>
      <c r="E84" s="3"/>
      <c r="F84" s="9"/>
      <c r="G84" s="3"/>
      <c r="H84" s="3"/>
      <c r="I84" s="3"/>
      <c r="J84" s="3"/>
      <c r="K84" s="3"/>
      <c r="L84" s="5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118"/>
      <c r="D85" s="118"/>
      <c r="E85" s="3"/>
      <c r="F85" s="9"/>
      <c r="G85" s="3"/>
      <c r="H85" s="3"/>
      <c r="I85" s="3"/>
      <c r="J85" s="3"/>
      <c r="K85" s="3"/>
      <c r="L85" s="5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118"/>
      <c r="D86" s="118"/>
      <c r="E86" s="3"/>
      <c r="F86" s="9"/>
      <c r="G86" s="3"/>
      <c r="H86" s="3"/>
      <c r="I86" s="3"/>
      <c r="J86" s="3"/>
      <c r="K86" s="3"/>
      <c r="L86" s="5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118"/>
      <c r="D87" s="118"/>
      <c r="E87" s="3"/>
      <c r="F87" s="9"/>
      <c r="G87" s="3"/>
      <c r="H87" s="3"/>
      <c r="I87" s="3"/>
      <c r="J87" s="3"/>
      <c r="K87" s="3"/>
      <c r="L87" s="5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118"/>
      <c r="D88" s="118"/>
      <c r="E88" s="3"/>
      <c r="F88" s="9"/>
      <c r="G88" s="3"/>
      <c r="H88" s="3"/>
      <c r="I88" s="3"/>
      <c r="J88" s="3"/>
      <c r="K88" s="3"/>
      <c r="L88" s="5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118"/>
      <c r="D89" s="118"/>
      <c r="E89" s="3"/>
      <c r="F89" s="9"/>
      <c r="G89" s="3"/>
      <c r="H89" s="3"/>
      <c r="I89" s="3"/>
      <c r="J89" s="3"/>
      <c r="K89" s="3"/>
      <c r="L89" s="5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118"/>
      <c r="D90" s="118"/>
      <c r="E90" s="3"/>
      <c r="F90" s="9"/>
      <c r="G90" s="3"/>
      <c r="H90" s="3"/>
      <c r="I90" s="3"/>
      <c r="J90" s="3"/>
      <c r="K90" s="3"/>
      <c r="L90" s="5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118"/>
      <c r="D91" s="118"/>
      <c r="E91" s="3"/>
      <c r="F91" s="9"/>
      <c r="G91" s="3"/>
      <c r="H91" s="3"/>
      <c r="I91" s="3"/>
      <c r="J91" s="3"/>
      <c r="K91" s="3"/>
      <c r="L91" s="5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118"/>
      <c r="D92" s="118"/>
      <c r="E92" s="3"/>
      <c r="F92" s="9"/>
      <c r="G92" s="3"/>
      <c r="H92" s="3"/>
      <c r="I92" s="3"/>
      <c r="J92" s="3"/>
      <c r="K92" s="3"/>
      <c r="L92" s="5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118"/>
      <c r="D93" s="118"/>
      <c r="E93" s="3"/>
      <c r="F93" s="9"/>
      <c r="G93" s="3"/>
      <c r="H93" s="3"/>
      <c r="I93" s="3"/>
      <c r="J93" s="3"/>
      <c r="K93" s="3"/>
      <c r="L93" s="5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118"/>
      <c r="D94" s="118"/>
      <c r="E94" s="3"/>
      <c r="F94" s="9"/>
      <c r="G94" s="3"/>
      <c r="H94" s="3"/>
      <c r="I94" s="3"/>
      <c r="J94" s="3"/>
      <c r="K94" s="3"/>
      <c r="L94" s="5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118"/>
      <c r="D95" s="118"/>
      <c r="E95" s="3"/>
      <c r="F95" s="9"/>
      <c r="G95" s="3"/>
      <c r="H95" s="3"/>
      <c r="I95" s="3"/>
      <c r="J95" s="3"/>
      <c r="K95" s="3"/>
      <c r="L95" s="5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118"/>
      <c r="D96" s="118"/>
      <c r="E96" s="3"/>
      <c r="F96" s="9"/>
      <c r="G96" s="3"/>
      <c r="H96" s="3"/>
      <c r="I96" s="3"/>
      <c r="J96" s="3"/>
      <c r="K96" s="3"/>
      <c r="L96" s="5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118"/>
      <c r="D97" s="118"/>
      <c r="E97" s="3"/>
      <c r="F97" s="9"/>
      <c r="G97" s="3"/>
      <c r="H97" s="3"/>
      <c r="I97" s="3"/>
      <c r="J97" s="3"/>
      <c r="K97" s="3"/>
      <c r="L97" s="5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118"/>
      <c r="D98" s="118"/>
      <c r="E98" s="3"/>
      <c r="F98" s="9"/>
      <c r="G98" s="3"/>
      <c r="H98" s="3"/>
      <c r="I98" s="3"/>
      <c r="J98" s="3"/>
      <c r="K98" s="3"/>
      <c r="L98" s="5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118"/>
      <c r="D99" s="118"/>
      <c r="E99" s="3"/>
      <c r="F99" s="9"/>
      <c r="G99" s="3"/>
      <c r="H99" s="3"/>
      <c r="I99" s="3"/>
      <c r="J99" s="3"/>
      <c r="K99" s="3"/>
      <c r="L99" s="5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118"/>
      <c r="D100" s="118"/>
      <c r="E100" s="3"/>
      <c r="F100" s="9"/>
      <c r="G100" s="3"/>
      <c r="H100" s="3"/>
      <c r="I100" s="3"/>
      <c r="J100" s="3"/>
      <c r="K100" s="3"/>
      <c r="L100" s="5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118"/>
      <c r="D101" s="118"/>
      <c r="E101" s="3"/>
      <c r="F101" s="9"/>
      <c r="G101" s="3"/>
      <c r="H101" s="3"/>
      <c r="I101" s="3"/>
      <c r="J101" s="3"/>
      <c r="K101" s="3"/>
      <c r="L101" s="5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118"/>
      <c r="D102" s="118"/>
      <c r="E102" s="3"/>
      <c r="F102" s="9"/>
      <c r="G102" s="3"/>
      <c r="H102" s="3"/>
      <c r="I102" s="3"/>
      <c r="J102" s="3"/>
      <c r="K102" s="3"/>
      <c r="L102" s="5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118"/>
      <c r="D103" s="118"/>
      <c r="E103" s="3"/>
      <c r="F103" s="9"/>
      <c r="G103" s="3"/>
      <c r="H103" s="3"/>
      <c r="I103" s="3"/>
      <c r="J103" s="3"/>
      <c r="K103" s="3"/>
      <c r="L103" s="5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118"/>
      <c r="D104" s="118"/>
      <c r="E104" s="3"/>
      <c r="F104" s="9"/>
      <c r="G104" s="3"/>
      <c r="H104" s="3"/>
      <c r="I104" s="3"/>
      <c r="J104" s="3"/>
      <c r="K104" s="3"/>
      <c r="L104" s="5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118"/>
      <c r="D105" s="118"/>
      <c r="E105" s="3"/>
      <c r="F105" s="9"/>
      <c r="G105" s="3"/>
      <c r="H105" s="3"/>
      <c r="I105" s="3"/>
      <c r="J105" s="3"/>
      <c r="K105" s="3"/>
      <c r="L105" s="5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118"/>
      <c r="D106" s="118"/>
      <c r="E106" s="3"/>
      <c r="F106" s="9"/>
      <c r="G106" s="3"/>
      <c r="H106" s="3"/>
      <c r="I106" s="3"/>
      <c r="J106" s="3"/>
      <c r="K106" s="3"/>
      <c r="L106" s="5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118"/>
      <c r="D107" s="118"/>
      <c r="E107" s="3"/>
      <c r="F107" s="9"/>
      <c r="G107" s="3"/>
      <c r="H107" s="3"/>
      <c r="I107" s="3"/>
      <c r="J107" s="3"/>
      <c r="K107" s="3"/>
      <c r="L107" s="5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118"/>
      <c r="D108" s="118"/>
      <c r="E108" s="3"/>
      <c r="F108" s="9"/>
      <c r="G108" s="3"/>
      <c r="H108" s="3"/>
      <c r="I108" s="3"/>
      <c r="J108" s="3"/>
      <c r="K108" s="3"/>
      <c r="L108" s="5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118"/>
      <c r="D109" s="118"/>
      <c r="E109" s="3"/>
      <c r="F109" s="9"/>
      <c r="G109" s="3"/>
      <c r="H109" s="3"/>
      <c r="I109" s="3"/>
      <c r="J109" s="3"/>
      <c r="K109" s="3"/>
      <c r="L109" s="5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118"/>
      <c r="D110" s="118"/>
      <c r="E110" s="3"/>
      <c r="F110" s="9"/>
      <c r="G110" s="3"/>
      <c r="H110" s="3"/>
      <c r="I110" s="3"/>
      <c r="J110" s="3"/>
      <c r="K110" s="3"/>
      <c r="L110" s="5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118"/>
      <c r="D111" s="118"/>
      <c r="E111" s="3"/>
      <c r="F111" s="9"/>
      <c r="G111" s="3"/>
      <c r="H111" s="3"/>
      <c r="I111" s="3"/>
      <c r="J111" s="3"/>
      <c r="K111" s="3"/>
      <c r="L111" s="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118"/>
      <c r="D112" s="118"/>
      <c r="E112" s="3"/>
      <c r="F112" s="9"/>
      <c r="G112" s="3"/>
      <c r="H112" s="3"/>
      <c r="I112" s="3"/>
      <c r="J112" s="3"/>
      <c r="K112" s="3"/>
      <c r="L112" s="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118"/>
      <c r="D113" s="118"/>
      <c r="E113" s="3"/>
      <c r="F113" s="9"/>
      <c r="G113" s="3"/>
      <c r="H113" s="3"/>
      <c r="I113" s="3"/>
      <c r="J113" s="3"/>
      <c r="K113" s="3"/>
      <c r="L113" s="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118"/>
      <c r="D114" s="118"/>
      <c r="E114" s="3"/>
      <c r="F114" s="9"/>
      <c r="G114" s="3"/>
      <c r="H114" s="3"/>
      <c r="I114" s="3"/>
      <c r="J114" s="3"/>
      <c r="K114" s="3"/>
      <c r="L114" s="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118"/>
      <c r="D115" s="118"/>
      <c r="E115" s="3"/>
      <c r="F115" s="9"/>
      <c r="G115" s="3"/>
      <c r="H115" s="3"/>
      <c r="I115" s="3"/>
      <c r="J115" s="3"/>
      <c r="K115" s="3"/>
      <c r="L115" s="5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118"/>
      <c r="D116" s="118"/>
      <c r="E116" s="3"/>
      <c r="F116" s="9"/>
      <c r="G116" s="3"/>
      <c r="H116" s="3"/>
      <c r="I116" s="3"/>
      <c r="J116" s="3"/>
      <c r="K116" s="3"/>
      <c r="L116" s="5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118"/>
      <c r="D117" s="118"/>
      <c r="E117" s="3"/>
      <c r="F117" s="9"/>
      <c r="G117" s="3"/>
      <c r="H117" s="3"/>
      <c r="I117" s="3"/>
      <c r="J117" s="3"/>
      <c r="K117" s="3"/>
      <c r="L117" s="5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118"/>
      <c r="D118" s="118"/>
      <c r="E118" s="3"/>
      <c r="F118" s="9"/>
      <c r="G118" s="3"/>
      <c r="H118" s="3"/>
      <c r="I118" s="3"/>
      <c r="J118" s="3"/>
      <c r="K118" s="3"/>
      <c r="L118" s="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118"/>
      <c r="D119" s="118"/>
      <c r="E119" s="3"/>
      <c r="F119" s="9"/>
      <c r="G119" s="3"/>
      <c r="H119" s="3"/>
      <c r="I119" s="3"/>
      <c r="J119" s="3"/>
      <c r="K119" s="3"/>
      <c r="L119" s="5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118"/>
      <c r="D120" s="118"/>
      <c r="E120" s="3"/>
      <c r="F120" s="9"/>
      <c r="G120" s="3"/>
      <c r="H120" s="3"/>
      <c r="I120" s="3"/>
      <c r="J120" s="3"/>
      <c r="K120" s="3"/>
      <c r="L120" s="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118"/>
      <c r="D121" s="118"/>
      <c r="E121" s="3"/>
      <c r="F121" s="9"/>
      <c r="G121" s="3"/>
      <c r="H121" s="3"/>
      <c r="I121" s="3"/>
      <c r="J121" s="3"/>
      <c r="K121" s="3"/>
      <c r="L121" s="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118"/>
      <c r="D122" s="118"/>
      <c r="E122" s="3"/>
      <c r="F122" s="9"/>
      <c r="G122" s="3"/>
      <c r="H122" s="3"/>
      <c r="I122" s="3"/>
      <c r="J122" s="3"/>
      <c r="K122" s="3"/>
      <c r="L122" s="5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118"/>
      <c r="D123" s="118"/>
      <c r="E123" s="3"/>
      <c r="F123" s="9"/>
      <c r="G123" s="3"/>
      <c r="H123" s="3"/>
      <c r="I123" s="3"/>
      <c r="J123" s="3"/>
      <c r="K123" s="3"/>
      <c r="L123" s="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118"/>
      <c r="D124" s="118"/>
      <c r="E124" s="3"/>
      <c r="F124" s="9"/>
      <c r="G124" s="3"/>
      <c r="H124" s="3"/>
      <c r="I124" s="3"/>
      <c r="J124" s="3"/>
      <c r="K124" s="3"/>
      <c r="L124" s="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118"/>
      <c r="D125" s="118"/>
      <c r="E125" s="3"/>
      <c r="F125" s="9"/>
      <c r="G125" s="3"/>
      <c r="H125" s="3"/>
      <c r="I125" s="3"/>
      <c r="J125" s="3"/>
      <c r="K125" s="3"/>
      <c r="L125" s="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118"/>
      <c r="D126" s="118"/>
      <c r="E126" s="3"/>
      <c r="F126" s="9"/>
      <c r="G126" s="3"/>
      <c r="H126" s="3"/>
      <c r="I126" s="3"/>
      <c r="J126" s="3"/>
      <c r="K126" s="3"/>
      <c r="L126" s="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118"/>
      <c r="D127" s="118"/>
      <c r="E127" s="3"/>
      <c r="F127" s="9"/>
      <c r="G127" s="3"/>
      <c r="H127" s="3"/>
      <c r="I127" s="3"/>
      <c r="J127" s="3"/>
      <c r="K127" s="3"/>
      <c r="L127" s="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118"/>
      <c r="D128" s="118"/>
      <c r="E128" s="3"/>
      <c r="F128" s="9"/>
      <c r="G128" s="3"/>
      <c r="H128" s="3"/>
      <c r="I128" s="3"/>
      <c r="J128" s="3"/>
      <c r="K128" s="3"/>
      <c r="L128" s="5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118"/>
      <c r="D129" s="118"/>
      <c r="E129" s="3"/>
      <c r="F129" s="9"/>
      <c r="G129" s="3"/>
      <c r="H129" s="3"/>
      <c r="I129" s="3"/>
      <c r="J129" s="3"/>
      <c r="K129" s="3"/>
      <c r="L129" s="5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118"/>
      <c r="D130" s="118"/>
      <c r="E130" s="3"/>
      <c r="F130" s="9"/>
      <c r="G130" s="3"/>
      <c r="H130" s="3"/>
      <c r="I130" s="3"/>
      <c r="J130" s="3"/>
      <c r="K130" s="3"/>
      <c r="L130" s="5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118"/>
      <c r="D131" s="118"/>
      <c r="E131" s="3"/>
      <c r="F131" s="9"/>
      <c r="G131" s="3"/>
      <c r="H131" s="3"/>
      <c r="I131" s="3"/>
      <c r="J131" s="3"/>
      <c r="K131" s="3"/>
      <c r="L131" s="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118"/>
      <c r="D132" s="118"/>
      <c r="E132" s="3"/>
      <c r="F132" s="9"/>
      <c r="G132" s="3"/>
      <c r="H132" s="3"/>
      <c r="I132" s="3"/>
      <c r="J132" s="3"/>
      <c r="K132" s="3"/>
      <c r="L132" s="5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118"/>
      <c r="D133" s="118"/>
      <c r="E133" s="3"/>
      <c r="F133" s="9"/>
      <c r="G133" s="3"/>
      <c r="H133" s="3"/>
      <c r="I133" s="3"/>
      <c r="J133" s="3"/>
      <c r="K133" s="3"/>
      <c r="L133" s="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118"/>
      <c r="D134" s="118"/>
      <c r="E134" s="3"/>
      <c r="F134" s="9"/>
      <c r="G134" s="3"/>
      <c r="H134" s="3"/>
      <c r="I134" s="3"/>
      <c r="J134" s="3"/>
      <c r="K134" s="3"/>
      <c r="L134" s="5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118"/>
      <c r="D135" s="118"/>
      <c r="E135" s="3"/>
      <c r="F135" s="9"/>
      <c r="G135" s="3"/>
      <c r="H135" s="3"/>
      <c r="I135" s="3"/>
      <c r="J135" s="3"/>
      <c r="K135" s="3"/>
      <c r="L135" s="5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118"/>
      <c r="D136" s="118"/>
      <c r="E136" s="3"/>
      <c r="F136" s="9"/>
      <c r="G136" s="3"/>
      <c r="H136" s="3"/>
      <c r="I136" s="3"/>
      <c r="J136" s="3"/>
      <c r="K136" s="3"/>
      <c r="L136" s="5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118"/>
      <c r="D137" s="118"/>
      <c r="E137" s="3"/>
      <c r="F137" s="9"/>
      <c r="G137" s="3"/>
      <c r="H137" s="3"/>
      <c r="I137" s="3"/>
      <c r="J137" s="3"/>
      <c r="K137" s="3"/>
      <c r="L137" s="5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118"/>
      <c r="D138" s="118"/>
      <c r="E138" s="3"/>
      <c r="F138" s="9"/>
      <c r="G138" s="3"/>
      <c r="H138" s="3"/>
      <c r="I138" s="3"/>
      <c r="J138" s="3"/>
      <c r="K138" s="3"/>
      <c r="L138" s="5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118"/>
      <c r="D139" s="118"/>
      <c r="E139" s="3"/>
      <c r="F139" s="9"/>
      <c r="G139" s="3"/>
      <c r="H139" s="3"/>
      <c r="I139" s="3"/>
      <c r="J139" s="3"/>
      <c r="K139" s="3"/>
      <c r="L139" s="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118"/>
      <c r="D140" s="118"/>
      <c r="E140" s="3"/>
      <c r="F140" s="9"/>
      <c r="G140" s="3"/>
      <c r="H140" s="3"/>
      <c r="I140" s="3"/>
      <c r="J140" s="3"/>
      <c r="K140" s="3"/>
      <c r="L140" s="5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118"/>
      <c r="D141" s="118"/>
      <c r="E141" s="3"/>
      <c r="F141" s="9"/>
      <c r="G141" s="3"/>
      <c r="H141" s="3"/>
      <c r="I141" s="3"/>
      <c r="J141" s="3"/>
      <c r="K141" s="3"/>
      <c r="L141" s="5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118"/>
      <c r="D142" s="118"/>
      <c r="E142" s="3"/>
      <c r="F142" s="9"/>
      <c r="G142" s="3"/>
      <c r="H142" s="3"/>
      <c r="I142" s="3"/>
      <c r="J142" s="3"/>
      <c r="K142" s="3"/>
      <c r="L142" s="5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118"/>
      <c r="D143" s="118"/>
      <c r="E143" s="3"/>
      <c r="F143" s="9"/>
      <c r="G143" s="3"/>
      <c r="H143" s="3"/>
      <c r="I143" s="3"/>
      <c r="J143" s="3"/>
      <c r="K143" s="3"/>
      <c r="L143" s="5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118"/>
      <c r="D144" s="118"/>
      <c r="E144" s="3"/>
      <c r="F144" s="9"/>
      <c r="G144" s="3"/>
      <c r="H144" s="3"/>
      <c r="I144" s="3"/>
      <c r="J144" s="3"/>
      <c r="K144" s="3"/>
      <c r="L144" s="5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118"/>
      <c r="D145" s="118"/>
      <c r="E145" s="3"/>
      <c r="F145" s="9"/>
      <c r="G145" s="3"/>
      <c r="H145" s="3"/>
      <c r="I145" s="3"/>
      <c r="J145" s="3"/>
      <c r="K145" s="3"/>
      <c r="L145" s="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118"/>
      <c r="D146" s="118"/>
      <c r="E146" s="3"/>
      <c r="F146" s="9"/>
      <c r="G146" s="3"/>
      <c r="H146" s="3"/>
      <c r="I146" s="3"/>
      <c r="J146" s="3"/>
      <c r="K146" s="3"/>
      <c r="L146" s="5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118"/>
      <c r="D147" s="118"/>
      <c r="E147" s="3"/>
      <c r="F147" s="9"/>
      <c r="G147" s="3"/>
      <c r="H147" s="3"/>
      <c r="I147" s="3"/>
      <c r="J147" s="3"/>
      <c r="K147" s="3"/>
      <c r="L147" s="5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118"/>
      <c r="D148" s="118"/>
      <c r="E148" s="3"/>
      <c r="F148" s="9"/>
      <c r="G148" s="3"/>
      <c r="H148" s="3"/>
      <c r="I148" s="3"/>
      <c r="J148" s="3"/>
      <c r="K148" s="3"/>
      <c r="L148" s="5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118"/>
      <c r="D149" s="118"/>
      <c r="E149" s="3"/>
      <c r="F149" s="9"/>
      <c r="G149" s="3"/>
      <c r="H149" s="3"/>
      <c r="I149" s="3"/>
      <c r="J149" s="3"/>
      <c r="K149" s="3"/>
      <c r="L149" s="5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118"/>
      <c r="D150" s="118"/>
      <c r="E150" s="3"/>
      <c r="F150" s="9"/>
      <c r="G150" s="3"/>
      <c r="H150" s="3"/>
      <c r="I150" s="3"/>
      <c r="J150" s="3"/>
      <c r="K150" s="3"/>
      <c r="L150" s="5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118"/>
      <c r="D151" s="118"/>
      <c r="E151" s="3"/>
      <c r="F151" s="9"/>
      <c r="G151" s="3"/>
      <c r="H151" s="3"/>
      <c r="I151" s="3"/>
      <c r="J151" s="3"/>
      <c r="K151" s="3"/>
      <c r="L151" s="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118"/>
      <c r="D152" s="118"/>
      <c r="E152" s="3"/>
      <c r="F152" s="9"/>
      <c r="G152" s="3"/>
      <c r="H152" s="3"/>
      <c r="I152" s="3"/>
      <c r="J152" s="3"/>
      <c r="K152" s="3"/>
      <c r="L152" s="5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118"/>
      <c r="D153" s="118"/>
      <c r="E153" s="3"/>
      <c r="F153" s="9"/>
      <c r="G153" s="3"/>
      <c r="H153" s="3"/>
      <c r="I153" s="3"/>
      <c r="J153" s="3"/>
      <c r="K153" s="3"/>
      <c r="L153" s="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118"/>
      <c r="D154" s="118"/>
      <c r="E154" s="3"/>
      <c r="F154" s="9"/>
      <c r="G154" s="3"/>
      <c r="H154" s="3"/>
      <c r="I154" s="3"/>
      <c r="J154" s="3"/>
      <c r="K154" s="3"/>
      <c r="L154" s="5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118"/>
      <c r="D155" s="118"/>
      <c r="E155" s="3"/>
      <c r="F155" s="9"/>
      <c r="G155" s="3"/>
      <c r="H155" s="3"/>
      <c r="I155" s="3"/>
      <c r="J155" s="3"/>
      <c r="K155" s="3"/>
      <c r="L155" s="5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118"/>
      <c r="D156" s="118"/>
      <c r="E156" s="3"/>
      <c r="F156" s="9"/>
      <c r="G156" s="3"/>
      <c r="H156" s="3"/>
      <c r="I156" s="3"/>
      <c r="J156" s="3"/>
      <c r="K156" s="3"/>
      <c r="L156" s="5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118"/>
      <c r="D157" s="118"/>
      <c r="E157" s="3"/>
      <c r="F157" s="9"/>
      <c r="G157" s="3"/>
      <c r="H157" s="3"/>
      <c r="I157" s="3"/>
      <c r="J157" s="3"/>
      <c r="K157" s="3"/>
      <c r="L157" s="5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118"/>
      <c r="D158" s="118"/>
      <c r="E158" s="3"/>
      <c r="F158" s="9"/>
      <c r="G158" s="3"/>
      <c r="H158" s="3"/>
      <c r="I158" s="3"/>
      <c r="J158" s="3"/>
      <c r="K158" s="3"/>
      <c r="L158" s="5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118"/>
      <c r="D159" s="118"/>
      <c r="E159" s="3"/>
      <c r="F159" s="9"/>
      <c r="G159" s="3"/>
      <c r="H159" s="3"/>
      <c r="I159" s="3"/>
      <c r="J159" s="3"/>
      <c r="K159" s="3"/>
      <c r="L159" s="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118"/>
      <c r="D160" s="118"/>
      <c r="E160" s="3"/>
      <c r="F160" s="9"/>
      <c r="G160" s="3"/>
      <c r="H160" s="3"/>
      <c r="I160" s="3"/>
      <c r="J160" s="3"/>
      <c r="K160" s="3"/>
      <c r="L160" s="5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118"/>
      <c r="D161" s="118"/>
      <c r="E161" s="3"/>
      <c r="F161" s="9"/>
      <c r="G161" s="3"/>
      <c r="H161" s="3"/>
      <c r="I161" s="3"/>
      <c r="J161" s="3"/>
      <c r="K161" s="3"/>
      <c r="L161" s="5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118"/>
      <c r="D162" s="118"/>
      <c r="E162" s="3"/>
      <c r="F162" s="9"/>
      <c r="G162" s="3"/>
      <c r="H162" s="3"/>
      <c r="I162" s="3"/>
      <c r="J162" s="3"/>
      <c r="K162" s="3"/>
      <c r="L162" s="5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118"/>
      <c r="D163" s="118"/>
      <c r="E163" s="3"/>
      <c r="F163" s="9"/>
      <c r="G163" s="3"/>
      <c r="H163" s="3"/>
      <c r="I163" s="3"/>
      <c r="J163" s="3"/>
      <c r="K163" s="3"/>
      <c r="L163" s="5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118"/>
      <c r="D164" s="118"/>
      <c r="E164" s="3"/>
      <c r="F164" s="9"/>
      <c r="G164" s="3"/>
      <c r="H164" s="3"/>
      <c r="I164" s="3"/>
      <c r="J164" s="3"/>
      <c r="K164" s="3"/>
      <c r="L164" s="5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118"/>
      <c r="D165" s="118"/>
      <c r="E165" s="3"/>
      <c r="F165" s="9"/>
      <c r="G165" s="3"/>
      <c r="H165" s="3"/>
      <c r="I165" s="3"/>
      <c r="J165" s="3"/>
      <c r="K165" s="3"/>
      <c r="L165" s="5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118"/>
      <c r="D166" s="118"/>
      <c r="E166" s="3"/>
      <c r="F166" s="9"/>
      <c r="G166" s="3"/>
      <c r="H166" s="3"/>
      <c r="I166" s="3"/>
      <c r="J166" s="3"/>
      <c r="K166" s="3"/>
      <c r="L166" s="5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118"/>
      <c r="D167" s="118"/>
      <c r="E167" s="3"/>
      <c r="F167" s="9"/>
      <c r="G167" s="3"/>
      <c r="H167" s="3"/>
      <c r="I167" s="3"/>
      <c r="J167" s="3"/>
      <c r="K167" s="3"/>
      <c r="L167" s="5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118"/>
      <c r="D168" s="118"/>
      <c r="E168" s="3"/>
      <c r="F168" s="9"/>
      <c r="G168" s="3"/>
      <c r="H168" s="3"/>
      <c r="I168" s="3"/>
      <c r="J168" s="3"/>
      <c r="K168" s="3"/>
      <c r="L168" s="5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118"/>
      <c r="D169" s="118"/>
      <c r="E169" s="3"/>
      <c r="F169" s="9"/>
      <c r="G169" s="3"/>
      <c r="H169" s="3"/>
      <c r="I169" s="3"/>
      <c r="J169" s="3"/>
      <c r="K169" s="3"/>
      <c r="L169" s="5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118"/>
      <c r="D170" s="118"/>
      <c r="E170" s="3"/>
      <c r="F170" s="9"/>
      <c r="G170" s="3"/>
      <c r="H170" s="3"/>
      <c r="I170" s="3"/>
      <c r="J170" s="3"/>
      <c r="K170" s="3"/>
      <c r="L170" s="5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118"/>
      <c r="D171" s="118"/>
      <c r="E171" s="3"/>
      <c r="F171" s="9"/>
      <c r="G171" s="3"/>
      <c r="H171" s="3"/>
      <c r="I171" s="3"/>
      <c r="J171" s="3"/>
      <c r="K171" s="3"/>
      <c r="L171" s="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118"/>
      <c r="D172" s="118"/>
      <c r="E172" s="3"/>
      <c r="F172" s="9"/>
      <c r="G172" s="3"/>
      <c r="H172" s="3"/>
      <c r="I172" s="3"/>
      <c r="J172" s="3"/>
      <c r="K172" s="3"/>
      <c r="L172" s="5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118"/>
      <c r="D173" s="118"/>
      <c r="E173" s="3"/>
      <c r="F173" s="9"/>
      <c r="G173" s="3"/>
      <c r="H173" s="3"/>
      <c r="I173" s="3"/>
      <c r="J173" s="3"/>
      <c r="K173" s="3"/>
      <c r="L173" s="5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118"/>
      <c r="D174" s="118"/>
      <c r="E174" s="3"/>
      <c r="F174" s="9"/>
      <c r="G174" s="3"/>
      <c r="H174" s="3"/>
      <c r="I174" s="3"/>
      <c r="J174" s="3"/>
      <c r="K174" s="3"/>
      <c r="L174" s="5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118"/>
      <c r="D175" s="118"/>
      <c r="E175" s="3"/>
      <c r="F175" s="9"/>
      <c r="G175" s="3"/>
      <c r="H175" s="3"/>
      <c r="I175" s="3"/>
      <c r="J175" s="3"/>
      <c r="K175" s="3"/>
      <c r="L175" s="5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118"/>
      <c r="D176" s="118"/>
      <c r="E176" s="3"/>
      <c r="F176" s="9"/>
      <c r="G176" s="3"/>
      <c r="H176" s="3"/>
      <c r="I176" s="3"/>
      <c r="J176" s="3"/>
      <c r="K176" s="3"/>
      <c r="L176" s="5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118"/>
      <c r="D177" s="118"/>
      <c r="E177" s="3"/>
      <c r="F177" s="9"/>
      <c r="G177" s="3"/>
      <c r="H177" s="3"/>
      <c r="I177" s="3"/>
      <c r="J177" s="3"/>
      <c r="K177" s="3"/>
      <c r="L177" s="5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118"/>
      <c r="D178" s="118"/>
      <c r="E178" s="3"/>
      <c r="F178" s="9"/>
      <c r="G178" s="3"/>
      <c r="H178" s="3"/>
      <c r="I178" s="3"/>
      <c r="J178" s="3"/>
      <c r="K178" s="3"/>
      <c r="L178" s="5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118"/>
      <c r="D179" s="118"/>
      <c r="E179" s="3"/>
      <c r="F179" s="9"/>
      <c r="G179" s="3"/>
      <c r="H179" s="3"/>
      <c r="I179" s="3"/>
      <c r="J179" s="3"/>
      <c r="K179" s="3"/>
      <c r="L179" s="5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118"/>
      <c r="D180" s="118"/>
      <c r="E180" s="3"/>
      <c r="F180" s="9"/>
      <c r="G180" s="3"/>
      <c r="H180" s="3"/>
      <c r="I180" s="3"/>
      <c r="J180" s="3"/>
      <c r="K180" s="3"/>
      <c r="L180" s="5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118"/>
      <c r="D181" s="118"/>
      <c r="E181" s="3"/>
      <c r="F181" s="9"/>
      <c r="G181" s="3"/>
      <c r="H181" s="3"/>
      <c r="I181" s="3"/>
      <c r="J181" s="3"/>
      <c r="K181" s="3"/>
      <c r="L181" s="5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118"/>
      <c r="D182" s="118"/>
      <c r="E182" s="3"/>
      <c r="F182" s="9"/>
      <c r="G182" s="3"/>
      <c r="H182" s="3"/>
      <c r="I182" s="3"/>
      <c r="J182" s="3"/>
      <c r="K182" s="3"/>
      <c r="L182" s="5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118"/>
      <c r="D183" s="118"/>
      <c r="E183" s="3"/>
      <c r="F183" s="9"/>
      <c r="G183" s="3"/>
      <c r="H183" s="3"/>
      <c r="I183" s="3"/>
      <c r="J183" s="3"/>
      <c r="K183" s="3"/>
      <c r="L183" s="5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118"/>
      <c r="D184" s="118"/>
      <c r="E184" s="3"/>
      <c r="F184" s="9"/>
      <c r="G184" s="3"/>
      <c r="H184" s="3"/>
      <c r="I184" s="3"/>
      <c r="J184" s="3"/>
      <c r="K184" s="3"/>
      <c r="L184" s="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118"/>
      <c r="D185" s="118"/>
      <c r="E185" s="3"/>
      <c r="F185" s="9"/>
      <c r="G185" s="3"/>
      <c r="H185" s="3"/>
      <c r="I185" s="3"/>
      <c r="J185" s="3"/>
      <c r="K185" s="3"/>
      <c r="L185" s="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118"/>
      <c r="D186" s="118"/>
      <c r="E186" s="3"/>
      <c r="F186" s="9"/>
      <c r="G186" s="3"/>
      <c r="H186" s="3"/>
      <c r="I186" s="3"/>
      <c r="J186" s="3"/>
      <c r="K186" s="3"/>
      <c r="L186" s="5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118"/>
      <c r="D187" s="118"/>
      <c r="E187" s="3"/>
      <c r="F187" s="9"/>
      <c r="G187" s="3"/>
      <c r="H187" s="3"/>
      <c r="I187" s="3"/>
      <c r="J187" s="3"/>
      <c r="K187" s="3"/>
      <c r="L187" s="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118"/>
      <c r="D188" s="118"/>
      <c r="E188" s="3"/>
      <c r="F188" s="9"/>
      <c r="G188" s="3"/>
      <c r="H188" s="3"/>
      <c r="I188" s="3"/>
      <c r="J188" s="3"/>
      <c r="K188" s="3"/>
      <c r="L188" s="5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118"/>
      <c r="D189" s="118"/>
      <c r="E189" s="3"/>
      <c r="F189" s="9"/>
      <c r="G189" s="3"/>
      <c r="H189" s="3"/>
      <c r="I189" s="3"/>
      <c r="J189" s="3"/>
      <c r="K189" s="3"/>
      <c r="L189" s="5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118"/>
      <c r="D190" s="118"/>
      <c r="E190" s="3"/>
      <c r="F190" s="9"/>
      <c r="G190" s="3"/>
      <c r="H190" s="3"/>
      <c r="I190" s="3"/>
      <c r="J190" s="3"/>
      <c r="K190" s="3"/>
      <c r="L190" s="5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118"/>
      <c r="D191" s="118"/>
      <c r="E191" s="3"/>
      <c r="F191" s="9"/>
      <c r="G191" s="3"/>
      <c r="H191" s="3"/>
      <c r="I191" s="3"/>
      <c r="J191" s="3"/>
      <c r="K191" s="3"/>
      <c r="L191" s="5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118"/>
      <c r="D192" s="118"/>
      <c r="E192" s="3"/>
      <c r="F192" s="9"/>
      <c r="G192" s="3"/>
      <c r="H192" s="3"/>
      <c r="I192" s="3"/>
      <c r="J192" s="3"/>
      <c r="K192" s="3"/>
      <c r="L192" s="5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118"/>
      <c r="D193" s="118"/>
      <c r="E193" s="3"/>
      <c r="F193" s="9"/>
      <c r="G193" s="3"/>
      <c r="H193" s="3"/>
      <c r="I193" s="3"/>
      <c r="J193" s="3"/>
      <c r="K193" s="3"/>
      <c r="L193" s="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118"/>
      <c r="D194" s="118"/>
      <c r="E194" s="3"/>
      <c r="F194" s="9"/>
      <c r="G194" s="3"/>
      <c r="H194" s="3"/>
      <c r="I194" s="3"/>
      <c r="J194" s="3"/>
      <c r="K194" s="3"/>
      <c r="L194" s="5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118"/>
      <c r="D195" s="118"/>
      <c r="E195" s="3"/>
      <c r="F195" s="9"/>
      <c r="G195" s="3"/>
      <c r="H195" s="3"/>
      <c r="I195" s="3"/>
      <c r="J195" s="3"/>
      <c r="K195" s="3"/>
      <c r="L195" s="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118"/>
      <c r="D196" s="118"/>
      <c r="E196" s="3"/>
      <c r="F196" s="9"/>
      <c r="G196" s="3"/>
      <c r="H196" s="3"/>
      <c r="I196" s="3"/>
      <c r="J196" s="3"/>
      <c r="K196" s="3"/>
      <c r="L196" s="5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118"/>
      <c r="D197" s="118"/>
      <c r="E197" s="3"/>
      <c r="F197" s="9"/>
      <c r="G197" s="3"/>
      <c r="H197" s="3"/>
      <c r="I197" s="3"/>
      <c r="J197" s="3"/>
      <c r="K197" s="3"/>
      <c r="L197" s="5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118"/>
      <c r="D198" s="118"/>
      <c r="E198" s="3"/>
      <c r="F198" s="9"/>
      <c r="G198" s="3"/>
      <c r="H198" s="3"/>
      <c r="I198" s="3"/>
      <c r="J198" s="3"/>
      <c r="K198" s="3"/>
      <c r="L198" s="5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118"/>
      <c r="D199" s="118"/>
      <c r="E199" s="3"/>
      <c r="F199" s="9"/>
      <c r="G199" s="3"/>
      <c r="H199" s="3"/>
      <c r="I199" s="3"/>
      <c r="J199" s="3"/>
      <c r="K199" s="3"/>
      <c r="L199" s="5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118"/>
      <c r="D200" s="118"/>
      <c r="E200" s="3"/>
      <c r="F200" s="9"/>
      <c r="G200" s="3"/>
      <c r="H200" s="3"/>
      <c r="I200" s="3"/>
      <c r="J200" s="3"/>
      <c r="K200" s="3"/>
      <c r="L200" s="5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118"/>
      <c r="D201" s="118"/>
      <c r="E201" s="3"/>
      <c r="F201" s="9"/>
      <c r="G201" s="3"/>
      <c r="H201" s="3"/>
      <c r="I201" s="3"/>
      <c r="J201" s="3"/>
      <c r="K201" s="3"/>
      <c r="L201" s="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118"/>
      <c r="D202" s="118"/>
      <c r="E202" s="3"/>
      <c r="F202" s="9"/>
      <c r="G202" s="3"/>
      <c r="H202" s="3"/>
      <c r="I202" s="3"/>
      <c r="J202" s="3"/>
      <c r="K202" s="3"/>
      <c r="L202" s="5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118"/>
      <c r="D203" s="118"/>
      <c r="E203" s="3"/>
      <c r="F203" s="9"/>
      <c r="G203" s="3"/>
      <c r="H203" s="3"/>
      <c r="I203" s="3"/>
      <c r="J203" s="3"/>
      <c r="K203" s="3"/>
      <c r="L203" s="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118"/>
      <c r="D204" s="118"/>
      <c r="E204" s="3"/>
      <c r="F204" s="9"/>
      <c r="G204" s="3"/>
      <c r="H204" s="3"/>
      <c r="I204" s="3"/>
      <c r="J204" s="3"/>
      <c r="K204" s="3"/>
      <c r="L204" s="5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118"/>
      <c r="D205" s="118"/>
      <c r="E205" s="3"/>
      <c r="F205" s="9"/>
      <c r="G205" s="3"/>
      <c r="H205" s="3"/>
      <c r="I205" s="3"/>
      <c r="J205" s="3"/>
      <c r="K205" s="3"/>
      <c r="L205" s="5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118"/>
      <c r="D206" s="118"/>
      <c r="E206" s="3"/>
      <c r="F206" s="9"/>
      <c r="G206" s="3"/>
      <c r="H206" s="3"/>
      <c r="I206" s="3"/>
      <c r="J206" s="3"/>
      <c r="K206" s="3"/>
      <c r="L206" s="5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118"/>
      <c r="D207" s="118"/>
      <c r="E207" s="3"/>
      <c r="F207" s="9"/>
      <c r="G207" s="3"/>
      <c r="H207" s="3"/>
      <c r="I207" s="3"/>
      <c r="J207" s="3"/>
      <c r="K207" s="3"/>
      <c r="L207" s="5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118"/>
      <c r="D208" s="118"/>
      <c r="E208" s="3"/>
      <c r="F208" s="9"/>
      <c r="G208" s="3"/>
      <c r="H208" s="3"/>
      <c r="I208" s="3"/>
      <c r="J208" s="3"/>
      <c r="K208" s="3"/>
      <c r="L208" s="5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118"/>
      <c r="D209" s="118"/>
      <c r="E209" s="3"/>
      <c r="F209" s="9"/>
      <c r="G209" s="3"/>
      <c r="H209" s="3"/>
      <c r="I209" s="3"/>
      <c r="J209" s="3"/>
      <c r="K209" s="3"/>
      <c r="L209" s="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118"/>
      <c r="D210" s="118"/>
      <c r="E210" s="3"/>
      <c r="F210" s="9"/>
      <c r="G210" s="3"/>
      <c r="H210" s="3"/>
      <c r="I210" s="3"/>
      <c r="J210" s="3"/>
      <c r="K210" s="3"/>
      <c r="L210" s="5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118"/>
      <c r="D211" s="118"/>
      <c r="E211" s="3"/>
      <c r="F211" s="9"/>
      <c r="G211" s="3"/>
      <c r="H211" s="3"/>
      <c r="I211" s="3"/>
      <c r="J211" s="3"/>
      <c r="K211" s="3"/>
      <c r="L211" s="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118"/>
      <c r="D212" s="118"/>
      <c r="E212" s="3"/>
      <c r="F212" s="9"/>
      <c r="G212" s="3"/>
      <c r="H212" s="3"/>
      <c r="I212" s="3"/>
      <c r="J212" s="3"/>
      <c r="K212" s="3"/>
      <c r="L212" s="5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118"/>
      <c r="D213" s="118"/>
      <c r="E213" s="3"/>
      <c r="F213" s="9"/>
      <c r="G213" s="3"/>
      <c r="H213" s="3"/>
      <c r="I213" s="3"/>
      <c r="J213" s="3"/>
      <c r="K213" s="3"/>
      <c r="L213" s="5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118"/>
      <c r="D214" s="118"/>
      <c r="E214" s="3"/>
      <c r="F214" s="9"/>
      <c r="G214" s="3"/>
      <c r="H214" s="3"/>
      <c r="I214" s="3"/>
      <c r="J214" s="3"/>
      <c r="K214" s="3"/>
      <c r="L214" s="5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118"/>
      <c r="D215" s="118"/>
      <c r="E215" s="3"/>
      <c r="F215" s="9"/>
      <c r="G215" s="3"/>
      <c r="H215" s="3"/>
      <c r="I215" s="3"/>
      <c r="J215" s="3"/>
      <c r="K215" s="3"/>
      <c r="L215" s="5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118"/>
      <c r="D216" s="118"/>
      <c r="E216" s="3"/>
      <c r="F216" s="9"/>
      <c r="G216" s="3"/>
      <c r="H216" s="3"/>
      <c r="I216" s="3"/>
      <c r="J216" s="3"/>
      <c r="K216" s="3"/>
      <c r="L216" s="5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118"/>
      <c r="D217" s="118"/>
      <c r="E217" s="3"/>
      <c r="F217" s="9"/>
      <c r="G217" s="3"/>
      <c r="H217" s="3"/>
      <c r="I217" s="3"/>
      <c r="J217" s="3"/>
      <c r="K217" s="3"/>
      <c r="L217" s="5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118"/>
      <c r="D218" s="118"/>
      <c r="E218" s="3"/>
      <c r="F218" s="9"/>
      <c r="G218" s="3"/>
      <c r="H218" s="3"/>
      <c r="I218" s="3"/>
      <c r="J218" s="3"/>
      <c r="K218" s="3"/>
      <c r="L218" s="5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118"/>
      <c r="D219" s="118"/>
      <c r="E219" s="3"/>
      <c r="F219" s="9"/>
      <c r="G219" s="3"/>
      <c r="H219" s="3"/>
      <c r="I219" s="3"/>
      <c r="J219" s="3"/>
      <c r="K219" s="3"/>
      <c r="L219" s="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118"/>
      <c r="D220" s="118"/>
      <c r="E220" s="3"/>
      <c r="F220" s="9"/>
      <c r="G220" s="3"/>
      <c r="H220" s="3"/>
      <c r="I220" s="3"/>
      <c r="J220" s="3"/>
      <c r="K220" s="3"/>
      <c r="L220" s="5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118"/>
      <c r="D221" s="118"/>
      <c r="E221" s="3"/>
      <c r="F221" s="9"/>
      <c r="G221" s="3"/>
      <c r="H221" s="3"/>
      <c r="I221" s="3"/>
      <c r="J221" s="3"/>
      <c r="K221" s="3"/>
      <c r="L221" s="5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118"/>
      <c r="D222" s="118"/>
      <c r="E222" s="3"/>
      <c r="F222" s="9"/>
      <c r="G222" s="3"/>
      <c r="H222" s="3"/>
      <c r="I222" s="3"/>
      <c r="J222" s="3"/>
      <c r="K222" s="3"/>
      <c r="L222" s="5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118"/>
      <c r="D223" s="118"/>
      <c r="E223" s="3"/>
      <c r="F223" s="9"/>
      <c r="G223" s="3"/>
      <c r="H223" s="3"/>
      <c r="I223" s="3"/>
      <c r="J223" s="3"/>
      <c r="K223" s="3"/>
      <c r="L223" s="5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118"/>
      <c r="D224" s="118"/>
      <c r="E224" s="3"/>
      <c r="F224" s="9"/>
      <c r="G224" s="3"/>
      <c r="H224" s="3"/>
      <c r="I224" s="3"/>
      <c r="J224" s="3"/>
      <c r="K224" s="3"/>
      <c r="L224" s="5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118"/>
      <c r="D225" s="118"/>
      <c r="E225" s="3"/>
      <c r="F225" s="9"/>
      <c r="G225" s="3"/>
      <c r="H225" s="3"/>
      <c r="I225" s="3"/>
      <c r="J225" s="3"/>
      <c r="K225" s="3"/>
      <c r="L225" s="5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118"/>
      <c r="D226" s="118"/>
      <c r="E226" s="3"/>
      <c r="F226" s="9"/>
      <c r="G226" s="3"/>
      <c r="H226" s="3"/>
      <c r="I226" s="3"/>
      <c r="J226" s="3"/>
      <c r="K226" s="3"/>
      <c r="L226" s="5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118"/>
      <c r="D227" s="118"/>
      <c r="E227" s="3"/>
      <c r="F227" s="9"/>
      <c r="G227" s="3"/>
      <c r="H227" s="3"/>
      <c r="I227" s="3"/>
      <c r="J227" s="3"/>
      <c r="K227" s="3"/>
      <c r="L227" s="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118"/>
      <c r="D228" s="118"/>
      <c r="E228" s="3"/>
      <c r="F228" s="9"/>
      <c r="G228" s="3"/>
      <c r="H228" s="3"/>
      <c r="I228" s="3"/>
      <c r="J228" s="3"/>
      <c r="K228" s="3"/>
      <c r="L228" s="5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118"/>
      <c r="D229" s="118"/>
      <c r="E229" s="3"/>
      <c r="F229" s="9"/>
      <c r="G229" s="3"/>
      <c r="H229" s="3"/>
      <c r="I229" s="3"/>
      <c r="J229" s="3"/>
      <c r="K229" s="3"/>
      <c r="L229" s="5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118"/>
      <c r="D230" s="118"/>
      <c r="E230" s="3"/>
      <c r="F230" s="9"/>
      <c r="G230" s="3"/>
      <c r="H230" s="3"/>
      <c r="I230" s="3"/>
      <c r="J230" s="3"/>
      <c r="K230" s="3"/>
      <c r="L230" s="5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118"/>
      <c r="D231" s="118"/>
      <c r="E231" s="3"/>
      <c r="F231" s="9"/>
      <c r="G231" s="3"/>
      <c r="H231" s="3"/>
      <c r="I231" s="3"/>
      <c r="J231" s="3"/>
      <c r="K231" s="3"/>
      <c r="L231" s="5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118"/>
      <c r="D232" s="118"/>
      <c r="E232" s="3"/>
      <c r="F232" s="9"/>
      <c r="G232" s="3"/>
      <c r="H232" s="3"/>
      <c r="I232" s="3"/>
      <c r="J232" s="3"/>
      <c r="K232" s="3"/>
      <c r="L232" s="5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118"/>
      <c r="D233" s="118"/>
      <c r="E233" s="3"/>
      <c r="F233" s="9"/>
      <c r="G233" s="3"/>
      <c r="H233" s="3"/>
      <c r="I233" s="3"/>
      <c r="J233" s="3"/>
      <c r="K233" s="3"/>
      <c r="L233" s="5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118"/>
      <c r="D234" s="118"/>
      <c r="E234" s="3"/>
      <c r="F234" s="9"/>
      <c r="G234" s="3"/>
      <c r="H234" s="3"/>
      <c r="I234" s="3"/>
      <c r="J234" s="3"/>
      <c r="K234" s="3"/>
      <c r="L234" s="5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118"/>
      <c r="D235" s="118"/>
      <c r="E235" s="3"/>
      <c r="F235" s="9"/>
      <c r="G235" s="3"/>
      <c r="H235" s="3"/>
      <c r="I235" s="3"/>
      <c r="J235" s="3"/>
      <c r="K235" s="3"/>
      <c r="L235" s="5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118"/>
      <c r="D236" s="118"/>
      <c r="E236" s="3"/>
      <c r="F236" s="9"/>
      <c r="G236" s="3"/>
      <c r="H236" s="3"/>
      <c r="I236" s="3"/>
      <c r="J236" s="3"/>
      <c r="K236" s="3"/>
      <c r="L236" s="5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118"/>
      <c r="D237" s="118"/>
      <c r="E237" s="3"/>
      <c r="F237" s="9"/>
      <c r="G237" s="3"/>
      <c r="H237" s="3"/>
      <c r="I237" s="3"/>
      <c r="J237" s="3"/>
      <c r="K237" s="3"/>
      <c r="L237" s="5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118"/>
      <c r="D238" s="118"/>
      <c r="E238" s="3"/>
      <c r="F238" s="9"/>
      <c r="G238" s="3"/>
      <c r="H238" s="3"/>
      <c r="I238" s="3"/>
      <c r="J238" s="3"/>
      <c r="K238" s="3"/>
      <c r="L238" s="5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118"/>
      <c r="D239" s="118"/>
      <c r="E239" s="3"/>
      <c r="F239" s="9"/>
      <c r="G239" s="3"/>
      <c r="H239" s="3"/>
      <c r="I239" s="3"/>
      <c r="J239" s="3"/>
      <c r="K239" s="3"/>
      <c r="L239" s="5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118"/>
      <c r="D240" s="118"/>
      <c r="E240" s="3"/>
      <c r="F240" s="9"/>
      <c r="G240" s="3"/>
      <c r="H240" s="3"/>
      <c r="I240" s="3"/>
      <c r="J240" s="3"/>
      <c r="K240" s="3"/>
      <c r="L240" s="5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118"/>
      <c r="D241" s="118"/>
      <c r="E241" s="3"/>
      <c r="F241" s="9"/>
      <c r="G241" s="3"/>
      <c r="H241" s="3"/>
      <c r="I241" s="3"/>
      <c r="J241" s="3"/>
      <c r="K241" s="3"/>
      <c r="L241" s="5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118"/>
      <c r="D242" s="118"/>
      <c r="E242" s="3"/>
      <c r="F242" s="9"/>
      <c r="G242" s="3"/>
      <c r="H242" s="3"/>
      <c r="I242" s="3"/>
      <c r="J242" s="3"/>
      <c r="K242" s="3"/>
      <c r="L242" s="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118"/>
      <c r="D243" s="118"/>
      <c r="E243" s="3"/>
      <c r="F243" s="9"/>
      <c r="G243" s="3"/>
      <c r="H243" s="3"/>
      <c r="I243" s="3"/>
      <c r="J243" s="3"/>
      <c r="K243" s="3"/>
      <c r="L243" s="5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118"/>
      <c r="D244" s="118"/>
      <c r="E244" s="3"/>
      <c r="F244" s="9"/>
      <c r="G244" s="3"/>
      <c r="H244" s="3"/>
      <c r="I244" s="3"/>
      <c r="J244" s="3"/>
      <c r="K244" s="3"/>
      <c r="L244" s="5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118"/>
      <c r="D245" s="118"/>
      <c r="E245" s="3"/>
      <c r="F245" s="9"/>
      <c r="G245" s="3"/>
      <c r="H245" s="3"/>
      <c r="I245" s="3"/>
      <c r="J245" s="3"/>
      <c r="K245" s="3"/>
      <c r="L245" s="5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118"/>
      <c r="D246" s="118"/>
      <c r="E246" s="3"/>
      <c r="F246" s="9"/>
      <c r="G246" s="3"/>
      <c r="H246" s="3"/>
      <c r="I246" s="3"/>
      <c r="J246" s="3"/>
      <c r="K246" s="3"/>
      <c r="L246" s="5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118"/>
      <c r="D247" s="118"/>
      <c r="E247" s="3"/>
      <c r="F247" s="9"/>
      <c r="G247" s="3"/>
      <c r="H247" s="3"/>
      <c r="I247" s="3"/>
      <c r="J247" s="3"/>
      <c r="K247" s="3"/>
      <c r="L247" s="5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118"/>
      <c r="D248" s="118"/>
      <c r="E248" s="3"/>
      <c r="F248" s="9"/>
      <c r="G248" s="3"/>
      <c r="H248" s="3"/>
      <c r="I248" s="3"/>
      <c r="J248" s="3"/>
      <c r="K248" s="3"/>
      <c r="L248" s="5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118"/>
      <c r="D249" s="118"/>
      <c r="E249" s="3"/>
      <c r="F249" s="9"/>
      <c r="G249" s="3"/>
      <c r="H249" s="3"/>
      <c r="I249" s="3"/>
      <c r="J249" s="3"/>
      <c r="K249" s="3"/>
      <c r="L249" s="5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118"/>
      <c r="D250" s="118"/>
      <c r="E250" s="3"/>
      <c r="F250" s="9"/>
      <c r="G250" s="3"/>
      <c r="H250" s="3"/>
      <c r="I250" s="3"/>
      <c r="J250" s="3"/>
      <c r="K250" s="3"/>
      <c r="L250" s="5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118"/>
      <c r="D251" s="118"/>
      <c r="E251" s="3"/>
      <c r="F251" s="9"/>
      <c r="G251" s="3"/>
      <c r="H251" s="3"/>
      <c r="I251" s="3"/>
      <c r="J251" s="3"/>
      <c r="K251" s="3"/>
      <c r="L251" s="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118"/>
      <c r="D252" s="118"/>
      <c r="E252" s="3"/>
      <c r="F252" s="9"/>
      <c r="G252" s="3"/>
      <c r="H252" s="3"/>
      <c r="I252" s="3"/>
      <c r="J252" s="3"/>
      <c r="K252" s="3"/>
      <c r="L252" s="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</sheetData>
  <mergeCells count="45">
    <mergeCell ref="E50:H50"/>
    <mergeCell ref="E51:H51"/>
    <mergeCell ref="E52:H52"/>
    <mergeCell ref="E45:J45"/>
    <mergeCell ref="K45:P45"/>
    <mergeCell ref="E46:H46"/>
    <mergeCell ref="K46:N46"/>
    <mergeCell ref="E47:H47"/>
    <mergeCell ref="Q50:T50"/>
    <mergeCell ref="Q51:T51"/>
    <mergeCell ref="Q52:T52"/>
    <mergeCell ref="K47:N47"/>
    <mergeCell ref="K48:N48"/>
    <mergeCell ref="K49:N49"/>
    <mergeCell ref="K50:N50"/>
    <mergeCell ref="K51:N51"/>
    <mergeCell ref="K52:N52"/>
    <mergeCell ref="Q48:T48"/>
    <mergeCell ref="E4:G5"/>
    <mergeCell ref="H4:H6"/>
    <mergeCell ref="Q46:T46"/>
    <mergeCell ref="Q47:T47"/>
    <mergeCell ref="Q49:T49"/>
    <mergeCell ref="E48:H48"/>
    <mergeCell ref="E49:H49"/>
    <mergeCell ref="Q45:V45"/>
    <mergeCell ref="A1:B1"/>
    <mergeCell ref="A3:D3"/>
    <mergeCell ref="A4:A6"/>
    <mergeCell ref="B4:B6"/>
    <mergeCell ref="C4:D5"/>
    <mergeCell ref="Y4:Y5"/>
    <mergeCell ref="Z4:AA4"/>
    <mergeCell ref="I4:I5"/>
    <mergeCell ref="J4:J5"/>
    <mergeCell ref="K4:M5"/>
    <mergeCell ref="N4:N6"/>
    <mergeCell ref="O4:O5"/>
    <mergeCell ref="P4:P5"/>
    <mergeCell ref="Q4:S5"/>
    <mergeCell ref="T4:T6"/>
    <mergeCell ref="U4:U5"/>
    <mergeCell ref="V4:V5"/>
    <mergeCell ref="W4:W5"/>
    <mergeCell ref="X4:X5"/>
  </mergeCells>
  <printOptions horizontalCentered="1"/>
  <pageMargins left="0" right="0" top="0.5" bottom="0.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/>
  <cols>
    <col min="1" max="1" width="3.5703125" customWidth="1"/>
    <col min="2" max="2" width="28.85546875" customWidth="1"/>
    <col min="3" max="3" width="13.140625" customWidth="1"/>
    <col min="4" max="4" width="12.7109375" customWidth="1"/>
    <col min="5" max="7" width="4.28515625" customWidth="1"/>
    <col min="8" max="8" width="6" customWidth="1"/>
    <col min="9" max="9" width="6.5703125" customWidth="1"/>
    <col min="10" max="10" width="6" customWidth="1"/>
    <col min="11" max="11" width="4.7109375" customWidth="1"/>
    <col min="12" max="12" width="3.5703125" customWidth="1"/>
    <col min="13" max="13" width="4.5703125" customWidth="1"/>
    <col min="14" max="14" width="6.28515625" customWidth="1"/>
    <col min="15" max="15" width="6.5703125" customWidth="1"/>
    <col min="16" max="16" width="6.7109375" customWidth="1"/>
    <col min="17" max="19" width="4.28515625" customWidth="1"/>
    <col min="20" max="20" width="7.42578125" customWidth="1"/>
    <col min="21" max="21" width="6" customWidth="1"/>
    <col min="22" max="22" width="5.85546875" customWidth="1"/>
    <col min="23" max="26" width="8" customWidth="1"/>
  </cols>
  <sheetData>
    <row r="1" spans="1:26" ht="21.75" customHeight="1">
      <c r="A1" s="455" t="s">
        <v>550</v>
      </c>
      <c r="B1" s="446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3" t="s">
        <v>551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3.25" customHeight="1">
      <c r="A4" s="448" t="s">
        <v>2</v>
      </c>
      <c r="B4" s="457" t="s">
        <v>3</v>
      </c>
      <c r="C4" s="449" t="s">
        <v>4</v>
      </c>
      <c r="D4" s="451"/>
      <c r="E4" s="449" t="s">
        <v>5</v>
      </c>
      <c r="F4" s="450"/>
      <c r="G4" s="451"/>
      <c r="H4" s="441" t="s">
        <v>6</v>
      </c>
      <c r="I4" s="448" t="s">
        <v>7</v>
      </c>
      <c r="J4" s="448" t="s">
        <v>8</v>
      </c>
      <c r="K4" s="449" t="s">
        <v>9</v>
      </c>
      <c r="L4" s="450"/>
      <c r="M4" s="451"/>
      <c r="N4" s="441" t="s">
        <v>6</v>
      </c>
      <c r="O4" s="444" t="s">
        <v>10</v>
      </c>
      <c r="P4" s="448" t="s">
        <v>11</v>
      </c>
      <c r="Q4" s="449" t="s">
        <v>12</v>
      </c>
      <c r="R4" s="450"/>
      <c r="S4" s="451"/>
      <c r="T4" s="441" t="s">
        <v>6</v>
      </c>
      <c r="U4" s="444" t="s">
        <v>13</v>
      </c>
      <c r="V4" s="448" t="s">
        <v>14</v>
      </c>
      <c r="W4" s="3"/>
      <c r="X4" s="3"/>
      <c r="Y4" s="3"/>
      <c r="Z4" s="3"/>
    </row>
    <row r="5" spans="1:26" ht="22.5" customHeight="1">
      <c r="A5" s="442"/>
      <c r="B5" s="442"/>
      <c r="C5" s="452"/>
      <c r="D5" s="454"/>
      <c r="E5" s="452"/>
      <c r="F5" s="453"/>
      <c r="G5" s="454"/>
      <c r="H5" s="442"/>
      <c r="I5" s="443"/>
      <c r="J5" s="443"/>
      <c r="K5" s="452"/>
      <c r="L5" s="453"/>
      <c r="M5" s="454"/>
      <c r="N5" s="442"/>
      <c r="O5" s="443"/>
      <c r="P5" s="443"/>
      <c r="Q5" s="452"/>
      <c r="R5" s="453"/>
      <c r="S5" s="454"/>
      <c r="T5" s="442"/>
      <c r="U5" s="443"/>
      <c r="V5" s="443"/>
      <c r="W5" s="3"/>
      <c r="X5" s="3"/>
      <c r="Y5" s="3"/>
      <c r="Z5" s="3"/>
    </row>
    <row r="6" spans="1:26" ht="18.75" customHeight="1">
      <c r="A6" s="443"/>
      <c r="B6" s="443"/>
      <c r="C6" s="12" t="s">
        <v>15</v>
      </c>
      <c r="D6" s="13" t="s">
        <v>16</v>
      </c>
      <c r="E6" s="14" t="s">
        <v>17</v>
      </c>
      <c r="F6" s="14" t="s">
        <v>18</v>
      </c>
      <c r="G6" s="14" t="s">
        <v>19</v>
      </c>
      <c r="H6" s="443"/>
      <c r="I6" s="14" t="s">
        <v>20</v>
      </c>
      <c r="J6" s="14" t="s">
        <v>20</v>
      </c>
      <c r="K6" s="14" t="s">
        <v>17</v>
      </c>
      <c r="L6" s="14" t="s">
        <v>18</v>
      </c>
      <c r="M6" s="14" t="s">
        <v>19</v>
      </c>
      <c r="N6" s="443"/>
      <c r="O6" s="14" t="s">
        <v>20</v>
      </c>
      <c r="P6" s="14" t="s">
        <v>17</v>
      </c>
      <c r="Q6" s="14" t="s">
        <v>17</v>
      </c>
      <c r="R6" s="14" t="s">
        <v>18</v>
      </c>
      <c r="S6" s="14" t="s">
        <v>19</v>
      </c>
      <c r="T6" s="443"/>
      <c r="U6" s="14" t="s">
        <v>20</v>
      </c>
      <c r="V6" s="14" t="s">
        <v>20</v>
      </c>
      <c r="W6" s="3"/>
      <c r="X6" s="3"/>
      <c r="Y6" s="3"/>
      <c r="Z6" s="3"/>
    </row>
    <row r="7" spans="1:26" ht="16.5" customHeight="1">
      <c r="A7" s="255">
        <v>1</v>
      </c>
      <c r="B7" s="135" t="s">
        <v>552</v>
      </c>
      <c r="C7" s="184" t="s">
        <v>531</v>
      </c>
      <c r="D7" s="27"/>
      <c r="E7" s="153">
        <v>13.7</v>
      </c>
      <c r="F7" s="14" t="s">
        <v>23</v>
      </c>
      <c r="G7" s="14">
        <v>96</v>
      </c>
      <c r="H7" s="20">
        <f t="shared" ref="H7:H36" si="0">E7/(G7*G7)*10000</f>
        <v>14.865451388888888</v>
      </c>
      <c r="I7" s="21"/>
      <c r="J7" s="166"/>
      <c r="K7" s="21">
        <v>14</v>
      </c>
      <c r="L7" s="21" t="s">
        <v>23</v>
      </c>
      <c r="M7" s="256">
        <v>97</v>
      </c>
      <c r="N7" s="20">
        <f t="shared" ref="N7:N10" si="1">K7/(M7*M7)*10000</f>
        <v>14.879370815176957</v>
      </c>
      <c r="O7" s="166"/>
      <c r="P7" s="21"/>
      <c r="Q7" s="176">
        <v>15</v>
      </c>
      <c r="R7" s="257" t="s">
        <v>23</v>
      </c>
      <c r="S7" s="257">
        <v>100</v>
      </c>
      <c r="T7" s="20">
        <f t="shared" ref="T7:T10" si="2">Q7/(S7*S7)*10000</f>
        <v>15</v>
      </c>
      <c r="U7" s="21"/>
      <c r="V7" s="21"/>
      <c r="W7" s="3"/>
      <c r="X7" s="3"/>
      <c r="Y7" s="3"/>
      <c r="Z7" s="3"/>
    </row>
    <row r="8" spans="1:26" ht="16.5" customHeight="1">
      <c r="A8" s="255">
        <v>2</v>
      </c>
      <c r="B8" s="135" t="s">
        <v>553</v>
      </c>
      <c r="C8" s="186"/>
      <c r="D8" s="27" t="s">
        <v>329</v>
      </c>
      <c r="E8" s="153">
        <v>13</v>
      </c>
      <c r="F8" s="14" t="s">
        <v>23</v>
      </c>
      <c r="G8" s="14">
        <v>91</v>
      </c>
      <c r="H8" s="20">
        <f t="shared" si="0"/>
        <v>15.698587127158557</v>
      </c>
      <c r="I8" s="21"/>
      <c r="J8" s="166"/>
      <c r="K8" s="21">
        <v>14</v>
      </c>
      <c r="L8" s="21" t="s">
        <v>23</v>
      </c>
      <c r="M8" s="256">
        <v>93</v>
      </c>
      <c r="N8" s="20">
        <f t="shared" si="1"/>
        <v>16.186842409527113</v>
      </c>
      <c r="O8" s="166"/>
      <c r="P8" s="137"/>
      <c r="Q8" s="176">
        <v>15</v>
      </c>
      <c r="R8" s="257" t="s">
        <v>23</v>
      </c>
      <c r="S8" s="257">
        <v>97</v>
      </c>
      <c r="T8" s="20">
        <f t="shared" si="2"/>
        <v>15.942183016261026</v>
      </c>
      <c r="U8" s="21"/>
      <c r="V8" s="21"/>
      <c r="W8" s="3"/>
      <c r="X8" s="3"/>
      <c r="Y8" s="3"/>
      <c r="Z8" s="3"/>
    </row>
    <row r="9" spans="1:26" ht="16.5" customHeight="1">
      <c r="A9" s="255">
        <v>3</v>
      </c>
      <c r="B9" s="135" t="s">
        <v>554</v>
      </c>
      <c r="C9" s="187" t="s">
        <v>555</v>
      </c>
      <c r="D9" s="183"/>
      <c r="E9" s="153">
        <v>15</v>
      </c>
      <c r="F9" s="14" t="s">
        <v>23</v>
      </c>
      <c r="G9" s="14">
        <v>94</v>
      </c>
      <c r="H9" s="20">
        <f t="shared" si="0"/>
        <v>16.976007243096422</v>
      </c>
      <c r="I9" s="21"/>
      <c r="J9" s="166"/>
      <c r="K9" s="21">
        <v>16</v>
      </c>
      <c r="L9" s="21" t="s">
        <v>23</v>
      </c>
      <c r="M9" s="256">
        <v>96</v>
      </c>
      <c r="N9" s="20">
        <f t="shared" si="1"/>
        <v>17.361111111111111</v>
      </c>
      <c r="O9" s="166"/>
      <c r="P9" s="21"/>
      <c r="Q9" s="176">
        <v>16</v>
      </c>
      <c r="R9" s="257" t="s">
        <v>23</v>
      </c>
      <c r="S9" s="257">
        <v>97</v>
      </c>
      <c r="T9" s="20">
        <f t="shared" si="2"/>
        <v>17.004995217345098</v>
      </c>
      <c r="U9" s="21"/>
      <c r="V9" s="21"/>
      <c r="W9" s="3"/>
      <c r="X9" s="3"/>
      <c r="Y9" s="3"/>
      <c r="Z9" s="3"/>
    </row>
    <row r="10" spans="1:26" ht="16.5" customHeight="1">
      <c r="A10" s="255">
        <v>4</v>
      </c>
      <c r="B10" s="135" t="s">
        <v>556</v>
      </c>
      <c r="C10" s="135"/>
      <c r="D10" s="183" t="s">
        <v>557</v>
      </c>
      <c r="E10" s="153">
        <v>11.9</v>
      </c>
      <c r="F10" s="14" t="s">
        <v>23</v>
      </c>
      <c r="G10" s="14">
        <v>91</v>
      </c>
      <c r="H10" s="20">
        <f t="shared" si="0"/>
        <v>14.370245139475909</v>
      </c>
      <c r="I10" s="21"/>
      <c r="J10" s="166"/>
      <c r="K10" s="21">
        <v>12.2</v>
      </c>
      <c r="L10" s="21" t="s">
        <v>23</v>
      </c>
      <c r="M10" s="256">
        <v>93</v>
      </c>
      <c r="N10" s="20">
        <f t="shared" si="1"/>
        <v>14.105676956873626</v>
      </c>
      <c r="O10" s="166"/>
      <c r="P10" s="21"/>
      <c r="Q10" s="176">
        <v>13</v>
      </c>
      <c r="R10" s="257" t="s">
        <v>23</v>
      </c>
      <c r="S10" s="257">
        <v>97</v>
      </c>
      <c r="T10" s="20">
        <f t="shared" si="2"/>
        <v>13.816558614092891</v>
      </c>
      <c r="U10" s="21"/>
      <c r="V10" s="21"/>
      <c r="W10" s="3"/>
      <c r="X10" s="3"/>
      <c r="Y10" s="3"/>
      <c r="Z10" s="3"/>
    </row>
    <row r="11" spans="1:26" ht="16.5" customHeight="1">
      <c r="A11" s="258">
        <v>5</v>
      </c>
      <c r="B11" s="258" t="s">
        <v>558</v>
      </c>
      <c r="C11" s="259" t="s">
        <v>559</v>
      </c>
      <c r="D11" s="260"/>
      <c r="E11" s="261">
        <v>15.6</v>
      </c>
      <c r="F11" s="260" t="s">
        <v>23</v>
      </c>
      <c r="G11" s="260">
        <v>96</v>
      </c>
      <c r="H11" s="262">
        <f t="shared" si="0"/>
        <v>16.927083333333332</v>
      </c>
      <c r="I11" s="263"/>
      <c r="J11" s="264"/>
      <c r="K11" s="265" t="s">
        <v>38</v>
      </c>
      <c r="L11" s="266"/>
      <c r="M11" s="267"/>
      <c r="N11" s="262"/>
      <c r="O11" s="264"/>
      <c r="P11" s="263"/>
      <c r="Q11" s="261"/>
      <c r="R11" s="268"/>
      <c r="S11" s="268"/>
      <c r="T11" s="262"/>
      <c r="U11" s="263"/>
      <c r="V11" s="263"/>
      <c r="W11" s="269"/>
      <c r="X11" s="269"/>
      <c r="Y11" s="269"/>
      <c r="Z11" s="269"/>
    </row>
    <row r="12" spans="1:26" ht="16.5" customHeight="1">
      <c r="A12" s="255">
        <v>6</v>
      </c>
      <c r="B12" s="270" t="s">
        <v>560</v>
      </c>
      <c r="C12" s="120" t="s">
        <v>561</v>
      </c>
      <c r="D12" s="120"/>
      <c r="E12" s="153">
        <v>16.100000000000001</v>
      </c>
      <c r="F12" s="14" t="s">
        <v>23</v>
      </c>
      <c r="G12" s="14">
        <v>97</v>
      </c>
      <c r="H12" s="20">
        <f t="shared" si="0"/>
        <v>17.111276437453505</v>
      </c>
      <c r="I12" s="21"/>
      <c r="J12" s="166"/>
      <c r="K12" s="21">
        <v>16.600000000000001</v>
      </c>
      <c r="L12" s="21" t="s">
        <v>23</v>
      </c>
      <c r="M12" s="256">
        <v>99</v>
      </c>
      <c r="N12" s="20">
        <f t="shared" ref="N12:N13" si="3">K12/(M12*M12)*10000</f>
        <v>16.937047240077543</v>
      </c>
      <c r="O12" s="166"/>
      <c r="P12" s="21"/>
      <c r="Q12" s="176">
        <v>17</v>
      </c>
      <c r="R12" s="257" t="s">
        <v>23</v>
      </c>
      <c r="S12" s="257">
        <v>102</v>
      </c>
      <c r="T12" s="20">
        <f t="shared" ref="T12:T13" si="4">Q12/(S12*S12)*10000</f>
        <v>16.33986928104575</v>
      </c>
      <c r="U12" s="21"/>
      <c r="V12" s="21"/>
      <c r="W12" s="3"/>
      <c r="X12" s="3"/>
      <c r="Y12" s="3"/>
      <c r="Z12" s="3"/>
    </row>
    <row r="13" spans="1:26" ht="16.5" customHeight="1">
      <c r="A13" s="255">
        <v>7</v>
      </c>
      <c r="B13" s="135" t="s">
        <v>562</v>
      </c>
      <c r="C13" s="27" t="s">
        <v>563</v>
      </c>
      <c r="D13" s="183"/>
      <c r="E13" s="153">
        <v>11.7</v>
      </c>
      <c r="F13" s="14" t="s">
        <v>23</v>
      </c>
      <c r="G13" s="14">
        <v>88</v>
      </c>
      <c r="H13" s="20">
        <f t="shared" si="0"/>
        <v>15.108471074380164</v>
      </c>
      <c r="I13" s="21"/>
      <c r="J13" s="166"/>
      <c r="K13" s="21">
        <v>12.6</v>
      </c>
      <c r="L13" s="21" t="s">
        <v>23</v>
      </c>
      <c r="M13" s="256">
        <v>89</v>
      </c>
      <c r="N13" s="20">
        <f t="shared" si="3"/>
        <v>15.907082439085974</v>
      </c>
      <c r="O13" s="166"/>
      <c r="P13" s="21"/>
      <c r="Q13" s="176">
        <v>13.4</v>
      </c>
      <c r="R13" s="257" t="s">
        <v>23</v>
      </c>
      <c r="S13" s="257">
        <v>93</v>
      </c>
      <c r="T13" s="20">
        <f t="shared" si="4"/>
        <v>15.493120591975952</v>
      </c>
      <c r="U13" s="21"/>
      <c r="V13" s="21"/>
      <c r="W13" s="3"/>
      <c r="X13" s="3"/>
      <c r="Y13" s="3"/>
      <c r="Z13" s="3"/>
    </row>
    <row r="14" spans="1:26" ht="16.5" customHeight="1">
      <c r="A14" s="32">
        <v>8</v>
      </c>
      <c r="B14" s="32" t="s">
        <v>564</v>
      </c>
      <c r="C14" s="243" t="s">
        <v>565</v>
      </c>
      <c r="D14" s="35"/>
      <c r="E14" s="271">
        <v>14</v>
      </c>
      <c r="F14" s="35" t="s">
        <v>23</v>
      </c>
      <c r="G14" s="35">
        <v>100</v>
      </c>
      <c r="H14" s="37">
        <f t="shared" si="0"/>
        <v>14</v>
      </c>
      <c r="I14" s="39"/>
      <c r="J14" s="272"/>
      <c r="K14" s="43" t="s">
        <v>38</v>
      </c>
      <c r="L14" s="39"/>
      <c r="M14" s="273"/>
      <c r="N14" s="37"/>
      <c r="O14" s="272"/>
      <c r="P14" s="274"/>
      <c r="Q14" s="271"/>
      <c r="R14" s="275"/>
      <c r="S14" s="275"/>
      <c r="T14" s="37"/>
      <c r="U14" s="39"/>
      <c r="V14" s="39"/>
      <c r="W14" s="44"/>
      <c r="X14" s="44"/>
      <c r="Y14" s="44"/>
      <c r="Z14" s="44"/>
    </row>
    <row r="15" spans="1:26" ht="16.5" customHeight="1">
      <c r="A15" s="255">
        <v>9</v>
      </c>
      <c r="B15" s="135" t="s">
        <v>566</v>
      </c>
      <c r="C15" s="187"/>
      <c r="D15" s="183" t="s">
        <v>567</v>
      </c>
      <c r="E15" s="153">
        <v>13.5</v>
      </c>
      <c r="F15" s="14" t="s">
        <v>23</v>
      </c>
      <c r="G15" s="14">
        <v>93</v>
      </c>
      <c r="H15" s="20">
        <f t="shared" si="0"/>
        <v>15.608740894901144</v>
      </c>
      <c r="I15" s="21"/>
      <c r="J15" s="166"/>
      <c r="K15" s="21">
        <v>14</v>
      </c>
      <c r="L15" s="21" t="s">
        <v>23</v>
      </c>
      <c r="M15" s="256">
        <v>94</v>
      </c>
      <c r="N15" s="20">
        <f t="shared" ref="N15:N40" si="5">K15/(M15*M15)*10000</f>
        <v>15.844273426889997</v>
      </c>
      <c r="O15" s="166"/>
      <c r="P15" s="21"/>
      <c r="Q15" s="176">
        <v>15</v>
      </c>
      <c r="R15" s="257" t="s">
        <v>23</v>
      </c>
      <c r="S15" s="257">
        <v>98</v>
      </c>
      <c r="T15" s="20">
        <f t="shared" ref="T15:T39" si="6">Q15/(S15*S15)*10000</f>
        <v>15.618492294877134</v>
      </c>
      <c r="U15" s="21"/>
      <c r="V15" s="21"/>
      <c r="W15" s="3"/>
      <c r="X15" s="3"/>
      <c r="Y15" s="3"/>
      <c r="Z15" s="3"/>
    </row>
    <row r="16" spans="1:26" ht="16.5" customHeight="1">
      <c r="A16" s="255">
        <v>10</v>
      </c>
      <c r="B16" s="135" t="s">
        <v>568</v>
      </c>
      <c r="C16" s="27" t="s">
        <v>569</v>
      </c>
      <c r="D16" s="27"/>
      <c r="E16" s="153">
        <v>17.5</v>
      </c>
      <c r="F16" s="14" t="s">
        <v>23</v>
      </c>
      <c r="G16" s="14">
        <v>102</v>
      </c>
      <c r="H16" s="20">
        <f t="shared" si="0"/>
        <v>16.820453671664744</v>
      </c>
      <c r="I16" s="21"/>
      <c r="J16" s="166"/>
      <c r="K16" s="21">
        <v>18</v>
      </c>
      <c r="L16" s="21" t="s">
        <v>23</v>
      </c>
      <c r="M16" s="256">
        <v>103</v>
      </c>
      <c r="N16" s="20">
        <f t="shared" si="5"/>
        <v>16.966726364407581</v>
      </c>
      <c r="O16" s="166"/>
      <c r="P16" s="21"/>
      <c r="Q16" s="176">
        <v>18</v>
      </c>
      <c r="R16" s="257" t="s">
        <v>23</v>
      </c>
      <c r="S16" s="257">
        <v>105</v>
      </c>
      <c r="T16" s="20">
        <f t="shared" si="6"/>
        <v>16.326530612244898</v>
      </c>
      <c r="U16" s="21"/>
      <c r="V16" s="21"/>
      <c r="W16" s="3"/>
      <c r="X16" s="3"/>
      <c r="Y16" s="3"/>
      <c r="Z16" s="3"/>
    </row>
    <row r="17" spans="1:26" ht="16.5" customHeight="1">
      <c r="A17" s="255">
        <v>11</v>
      </c>
      <c r="B17" s="135" t="s">
        <v>570</v>
      </c>
      <c r="C17" s="27" t="s">
        <v>571</v>
      </c>
      <c r="D17" s="27"/>
      <c r="E17" s="166">
        <v>18</v>
      </c>
      <c r="F17" s="14" t="s">
        <v>23</v>
      </c>
      <c r="G17" s="21">
        <v>104</v>
      </c>
      <c r="H17" s="20">
        <f t="shared" si="0"/>
        <v>16.642011834319526</v>
      </c>
      <c r="I17" s="21"/>
      <c r="J17" s="166"/>
      <c r="K17" s="21">
        <v>18.399999999999999</v>
      </c>
      <c r="L17" s="21" t="s">
        <v>23</v>
      </c>
      <c r="M17" s="256">
        <v>106</v>
      </c>
      <c r="N17" s="20">
        <f t="shared" si="5"/>
        <v>16.375934496262015</v>
      </c>
      <c r="O17" s="166"/>
      <c r="P17" s="137"/>
      <c r="Q17" s="73">
        <v>20</v>
      </c>
      <c r="R17" s="257" t="s">
        <v>23</v>
      </c>
      <c r="S17" s="276">
        <v>110</v>
      </c>
      <c r="T17" s="20">
        <f t="shared" si="6"/>
        <v>16.528925619834709</v>
      </c>
      <c r="U17" s="21"/>
      <c r="V17" s="21"/>
      <c r="W17" s="3"/>
      <c r="X17" s="3"/>
      <c r="Y17" s="3"/>
      <c r="Z17" s="3"/>
    </row>
    <row r="18" spans="1:26" ht="16.5" customHeight="1">
      <c r="A18" s="255">
        <v>12</v>
      </c>
      <c r="B18" s="135" t="s">
        <v>572</v>
      </c>
      <c r="C18" s="18" t="s">
        <v>455</v>
      </c>
      <c r="D18" s="27"/>
      <c r="E18" s="166">
        <v>14</v>
      </c>
      <c r="F18" s="14" t="s">
        <v>23</v>
      </c>
      <c r="G18" s="21">
        <v>98</v>
      </c>
      <c r="H18" s="20">
        <f t="shared" si="0"/>
        <v>14.577259475218659</v>
      </c>
      <c r="I18" s="21"/>
      <c r="J18" s="166"/>
      <c r="K18" s="21">
        <v>14.4</v>
      </c>
      <c r="L18" s="21" t="s">
        <v>23</v>
      </c>
      <c r="M18" s="256">
        <v>99</v>
      </c>
      <c r="N18" s="20">
        <f t="shared" si="5"/>
        <v>14.692378328741965</v>
      </c>
      <c r="O18" s="166"/>
      <c r="P18" s="21"/>
      <c r="Q18" s="73">
        <v>14.6</v>
      </c>
      <c r="R18" s="257" t="s">
        <v>23</v>
      </c>
      <c r="S18" s="276">
        <v>100</v>
      </c>
      <c r="T18" s="20">
        <f t="shared" si="6"/>
        <v>14.6</v>
      </c>
      <c r="U18" s="21"/>
      <c r="V18" s="21"/>
      <c r="W18" s="3"/>
      <c r="X18" s="3"/>
      <c r="Y18" s="3"/>
      <c r="Z18" s="3"/>
    </row>
    <row r="19" spans="1:26" ht="16.5" customHeight="1">
      <c r="A19" s="255">
        <v>13</v>
      </c>
      <c r="B19" s="270" t="s">
        <v>573</v>
      </c>
      <c r="C19" s="277">
        <v>44059</v>
      </c>
      <c r="D19" s="17"/>
      <c r="E19" s="166">
        <v>14.6</v>
      </c>
      <c r="F19" s="14" t="s">
        <v>23</v>
      </c>
      <c r="G19" s="21">
        <v>99</v>
      </c>
      <c r="H19" s="20">
        <f t="shared" si="0"/>
        <v>14.89643913886338</v>
      </c>
      <c r="I19" s="21"/>
      <c r="J19" s="166"/>
      <c r="K19" s="21">
        <v>14.7</v>
      </c>
      <c r="L19" s="21" t="s">
        <v>23</v>
      </c>
      <c r="M19" s="256">
        <v>100</v>
      </c>
      <c r="N19" s="20">
        <f t="shared" si="5"/>
        <v>14.7</v>
      </c>
      <c r="O19" s="166"/>
      <c r="P19" s="21"/>
      <c r="Q19" s="73">
        <v>15.5</v>
      </c>
      <c r="R19" s="257" t="s">
        <v>23</v>
      </c>
      <c r="S19" s="276">
        <v>101</v>
      </c>
      <c r="T19" s="20">
        <f t="shared" si="6"/>
        <v>15.194588765807273</v>
      </c>
      <c r="U19" s="21"/>
      <c r="V19" s="21"/>
      <c r="W19" s="3"/>
      <c r="X19" s="3"/>
      <c r="Y19" s="3"/>
      <c r="Z19" s="3"/>
    </row>
    <row r="20" spans="1:26" ht="16.5" customHeight="1">
      <c r="A20" s="255">
        <v>14</v>
      </c>
      <c r="B20" s="270" t="s">
        <v>574</v>
      </c>
      <c r="C20" s="120" t="s">
        <v>575</v>
      </c>
      <c r="D20" s="18"/>
      <c r="E20" s="166">
        <v>20.3</v>
      </c>
      <c r="F20" s="13" t="s">
        <v>56</v>
      </c>
      <c r="G20" s="21">
        <v>97</v>
      </c>
      <c r="H20" s="20">
        <f t="shared" si="0"/>
        <v>21.575087682006593</v>
      </c>
      <c r="I20" s="22" t="s">
        <v>576</v>
      </c>
      <c r="J20" s="73" t="s">
        <v>481</v>
      </c>
      <c r="K20" s="21">
        <v>20.5</v>
      </c>
      <c r="L20" s="13" t="s">
        <v>56</v>
      </c>
      <c r="M20" s="256">
        <v>99</v>
      </c>
      <c r="N20" s="20">
        <f t="shared" si="5"/>
        <v>20.91623303744516</v>
      </c>
      <c r="O20" s="22" t="s">
        <v>177</v>
      </c>
      <c r="P20" s="22" t="s">
        <v>177</v>
      </c>
      <c r="Q20" s="73">
        <v>20.5</v>
      </c>
      <c r="R20" s="278" t="s">
        <v>56</v>
      </c>
      <c r="S20" s="276">
        <v>103</v>
      </c>
      <c r="T20" s="20">
        <f t="shared" si="6"/>
        <v>19.323216137241964</v>
      </c>
      <c r="U20" s="22" t="s">
        <v>484</v>
      </c>
      <c r="V20" s="22" t="s">
        <v>484</v>
      </c>
      <c r="W20" s="3"/>
      <c r="X20" s="3"/>
      <c r="Y20" s="3"/>
      <c r="Z20" s="3"/>
    </row>
    <row r="21" spans="1:26" ht="16.5" customHeight="1">
      <c r="A21" s="255">
        <v>15</v>
      </c>
      <c r="B21" s="255" t="s">
        <v>577</v>
      </c>
      <c r="C21" s="27" t="s">
        <v>578</v>
      </c>
      <c r="D21" s="183"/>
      <c r="E21" s="166">
        <v>15.6</v>
      </c>
      <c r="F21" s="14" t="s">
        <v>23</v>
      </c>
      <c r="G21" s="21">
        <v>99</v>
      </c>
      <c r="H21" s="20">
        <f t="shared" si="0"/>
        <v>15.916743189470463</v>
      </c>
      <c r="I21" s="21"/>
      <c r="J21" s="166"/>
      <c r="K21" s="21">
        <v>16.399999999999999</v>
      </c>
      <c r="L21" s="21" t="s">
        <v>23</v>
      </c>
      <c r="M21" s="256">
        <v>102</v>
      </c>
      <c r="N21" s="20">
        <f t="shared" si="5"/>
        <v>15.763168012302961</v>
      </c>
      <c r="O21" s="166"/>
      <c r="P21" s="21"/>
      <c r="Q21" s="73">
        <v>16.5</v>
      </c>
      <c r="R21" s="257" t="s">
        <v>23</v>
      </c>
      <c r="S21" s="276">
        <v>104</v>
      </c>
      <c r="T21" s="20">
        <f t="shared" si="6"/>
        <v>15.2551775147929</v>
      </c>
      <c r="U21" s="21"/>
      <c r="V21" s="21"/>
      <c r="W21" s="3"/>
      <c r="X21" s="3"/>
      <c r="Y21" s="3"/>
      <c r="Z21" s="3"/>
    </row>
    <row r="22" spans="1:26" ht="16.5" customHeight="1">
      <c r="A22" s="255">
        <v>16</v>
      </c>
      <c r="B22" s="52" t="s">
        <v>579</v>
      </c>
      <c r="C22" s="184" t="s">
        <v>447</v>
      </c>
      <c r="D22" s="27"/>
      <c r="E22" s="166">
        <v>15.3</v>
      </c>
      <c r="F22" s="14" t="s">
        <v>23</v>
      </c>
      <c r="G22" s="21">
        <v>97</v>
      </c>
      <c r="H22" s="20">
        <f t="shared" si="0"/>
        <v>16.261026676586248</v>
      </c>
      <c r="I22" s="21"/>
      <c r="J22" s="166"/>
      <c r="K22" s="21">
        <v>15.9</v>
      </c>
      <c r="L22" s="21" t="s">
        <v>23</v>
      </c>
      <c r="M22" s="256">
        <v>99</v>
      </c>
      <c r="N22" s="20">
        <f t="shared" si="5"/>
        <v>16.222834404652588</v>
      </c>
      <c r="O22" s="166"/>
      <c r="P22" s="21"/>
      <c r="Q22" s="73">
        <v>16.3</v>
      </c>
      <c r="R22" s="257" t="s">
        <v>23</v>
      </c>
      <c r="S22" s="276">
        <v>102</v>
      </c>
      <c r="T22" s="20">
        <f t="shared" si="6"/>
        <v>15.667051134179161</v>
      </c>
      <c r="U22" s="21"/>
      <c r="V22" s="21"/>
      <c r="W22" s="3"/>
      <c r="X22" s="3"/>
      <c r="Y22" s="3"/>
      <c r="Z22" s="3"/>
    </row>
    <row r="23" spans="1:26" ht="16.5" customHeight="1">
      <c r="A23" s="255">
        <v>17</v>
      </c>
      <c r="B23" s="168" t="s">
        <v>580</v>
      </c>
      <c r="C23" s="27" t="s">
        <v>581</v>
      </c>
      <c r="D23" s="17"/>
      <c r="E23" s="166">
        <v>13.8</v>
      </c>
      <c r="F23" s="14" t="s">
        <v>23</v>
      </c>
      <c r="G23" s="21">
        <v>95</v>
      </c>
      <c r="H23" s="20">
        <f t="shared" si="0"/>
        <v>15.290858725761774</v>
      </c>
      <c r="I23" s="21"/>
      <c r="J23" s="166"/>
      <c r="K23" s="21">
        <v>14.3</v>
      </c>
      <c r="L23" s="21" t="s">
        <v>23</v>
      </c>
      <c r="M23" s="256">
        <v>98</v>
      </c>
      <c r="N23" s="20">
        <f t="shared" si="5"/>
        <v>14.889629321116203</v>
      </c>
      <c r="O23" s="21"/>
      <c r="P23" s="21"/>
      <c r="Q23" s="73">
        <v>14.5</v>
      </c>
      <c r="R23" s="257" t="s">
        <v>23</v>
      </c>
      <c r="S23" s="276">
        <v>100</v>
      </c>
      <c r="T23" s="20">
        <f t="shared" si="6"/>
        <v>14.499999999999998</v>
      </c>
      <c r="U23" s="21"/>
      <c r="V23" s="21"/>
      <c r="W23" s="3"/>
      <c r="X23" s="3"/>
      <c r="Y23" s="3"/>
      <c r="Z23" s="75" t="s">
        <v>582</v>
      </c>
    </row>
    <row r="24" spans="1:26" ht="16.5" customHeight="1">
      <c r="A24" s="255">
        <v>18</v>
      </c>
      <c r="B24" s="224" t="s">
        <v>583</v>
      </c>
      <c r="C24" s="27"/>
      <c r="D24" s="27" t="s">
        <v>584</v>
      </c>
      <c r="E24" s="73">
        <v>15.6</v>
      </c>
      <c r="F24" s="14" t="s">
        <v>23</v>
      </c>
      <c r="G24" s="21">
        <v>98</v>
      </c>
      <c r="H24" s="20">
        <f t="shared" si="0"/>
        <v>16.243231986672221</v>
      </c>
      <c r="I24" s="21"/>
      <c r="J24" s="166"/>
      <c r="K24" s="21">
        <v>16</v>
      </c>
      <c r="L24" s="21" t="s">
        <v>23</v>
      </c>
      <c r="M24" s="256">
        <v>100</v>
      </c>
      <c r="N24" s="20">
        <f t="shared" si="5"/>
        <v>16</v>
      </c>
      <c r="O24" s="21"/>
      <c r="P24" s="22"/>
      <c r="Q24" s="73">
        <v>16.7</v>
      </c>
      <c r="R24" s="257" t="s">
        <v>23</v>
      </c>
      <c r="S24" s="276">
        <v>104</v>
      </c>
      <c r="T24" s="20">
        <f t="shared" si="6"/>
        <v>15.440088757396451</v>
      </c>
      <c r="U24" s="21"/>
      <c r="V24" s="21"/>
      <c r="W24" s="3"/>
      <c r="X24" s="3"/>
      <c r="Y24" s="3"/>
      <c r="Z24" s="3"/>
    </row>
    <row r="25" spans="1:26" ht="16.5" customHeight="1">
      <c r="A25" s="255">
        <v>19</v>
      </c>
      <c r="B25" s="52" t="s">
        <v>585</v>
      </c>
      <c r="C25" s="184"/>
      <c r="D25" s="184" t="s">
        <v>422</v>
      </c>
      <c r="E25" s="166">
        <v>13.8</v>
      </c>
      <c r="F25" s="14" t="s">
        <v>23</v>
      </c>
      <c r="G25" s="21">
        <v>92</v>
      </c>
      <c r="H25" s="20">
        <f t="shared" si="0"/>
        <v>16.304347826086957</v>
      </c>
      <c r="I25" s="21"/>
      <c r="J25" s="166"/>
      <c r="K25" s="21">
        <v>14</v>
      </c>
      <c r="L25" s="21" t="s">
        <v>23</v>
      </c>
      <c r="M25" s="256">
        <v>93</v>
      </c>
      <c r="N25" s="20">
        <f t="shared" si="5"/>
        <v>16.186842409527113</v>
      </c>
      <c r="O25" s="21"/>
      <c r="P25" s="21"/>
      <c r="Q25" s="73">
        <v>15</v>
      </c>
      <c r="R25" s="257" t="s">
        <v>23</v>
      </c>
      <c r="S25" s="276">
        <v>96</v>
      </c>
      <c r="T25" s="20">
        <f t="shared" si="6"/>
        <v>16.276041666666668</v>
      </c>
      <c r="U25" s="21"/>
      <c r="V25" s="21"/>
      <c r="W25" s="3"/>
      <c r="X25" s="3"/>
      <c r="Y25" s="3"/>
      <c r="Z25" s="3"/>
    </row>
    <row r="26" spans="1:26" ht="16.5" customHeight="1">
      <c r="A26" s="255">
        <v>20</v>
      </c>
      <c r="B26" s="168" t="s">
        <v>586</v>
      </c>
      <c r="C26" s="120" t="s">
        <v>587</v>
      </c>
      <c r="D26" s="120"/>
      <c r="E26" s="166">
        <v>15.2</v>
      </c>
      <c r="F26" s="14" t="s">
        <v>23</v>
      </c>
      <c r="G26" s="21">
        <v>99</v>
      </c>
      <c r="H26" s="20">
        <f t="shared" si="0"/>
        <v>15.508621569227628</v>
      </c>
      <c r="I26" s="21"/>
      <c r="J26" s="166"/>
      <c r="K26" s="21">
        <v>16</v>
      </c>
      <c r="L26" s="21" t="s">
        <v>23</v>
      </c>
      <c r="M26" s="256">
        <v>101</v>
      </c>
      <c r="N26" s="20">
        <f t="shared" si="5"/>
        <v>15.684736790510733</v>
      </c>
      <c r="O26" s="21"/>
      <c r="P26" s="21"/>
      <c r="Q26" s="73">
        <v>16</v>
      </c>
      <c r="R26" s="257" t="s">
        <v>23</v>
      </c>
      <c r="S26" s="276">
        <v>104</v>
      </c>
      <c r="T26" s="20">
        <f t="shared" si="6"/>
        <v>14.792899408284024</v>
      </c>
      <c r="U26" s="21"/>
      <c r="V26" s="21"/>
      <c r="W26" s="3"/>
      <c r="X26" s="3"/>
      <c r="Y26" s="3"/>
      <c r="Z26" s="3"/>
    </row>
    <row r="27" spans="1:26" ht="16.5" customHeight="1">
      <c r="A27" s="255">
        <v>21</v>
      </c>
      <c r="B27" s="52" t="s">
        <v>588</v>
      </c>
      <c r="C27" s="27"/>
      <c r="D27" s="27" t="s">
        <v>589</v>
      </c>
      <c r="E27" s="166">
        <v>15</v>
      </c>
      <c r="F27" s="14" t="s">
        <v>23</v>
      </c>
      <c r="G27" s="21">
        <v>96</v>
      </c>
      <c r="H27" s="20">
        <f t="shared" si="0"/>
        <v>16.276041666666668</v>
      </c>
      <c r="I27" s="21"/>
      <c r="J27" s="166"/>
      <c r="K27" s="21">
        <v>15</v>
      </c>
      <c r="L27" s="21" t="s">
        <v>23</v>
      </c>
      <c r="M27" s="256">
        <v>99</v>
      </c>
      <c r="N27" s="20">
        <f t="shared" si="5"/>
        <v>15.304560759106215</v>
      </c>
      <c r="O27" s="21"/>
      <c r="P27" s="21"/>
      <c r="Q27" s="73">
        <v>15.6</v>
      </c>
      <c r="R27" s="257" t="s">
        <v>23</v>
      </c>
      <c r="S27" s="276">
        <v>101</v>
      </c>
      <c r="T27" s="20">
        <f t="shared" si="6"/>
        <v>15.292618370747965</v>
      </c>
      <c r="U27" s="21"/>
      <c r="V27" s="21"/>
      <c r="W27" s="3"/>
      <c r="X27" s="3"/>
      <c r="Y27" s="3"/>
      <c r="Z27" s="3"/>
    </row>
    <row r="28" spans="1:26" ht="16.5" customHeight="1">
      <c r="A28" s="255">
        <v>22</v>
      </c>
      <c r="B28" s="52" t="s">
        <v>590</v>
      </c>
      <c r="C28" s="18"/>
      <c r="D28" s="18" t="s">
        <v>591</v>
      </c>
      <c r="E28" s="166">
        <v>19.2</v>
      </c>
      <c r="F28" s="14" t="s">
        <v>23</v>
      </c>
      <c r="G28" s="21">
        <v>97</v>
      </c>
      <c r="H28" s="20">
        <f t="shared" si="0"/>
        <v>20.405994260814111</v>
      </c>
      <c r="I28" s="21"/>
      <c r="J28" s="166"/>
      <c r="K28" s="21">
        <v>19.5</v>
      </c>
      <c r="L28" s="21" t="s">
        <v>23</v>
      </c>
      <c r="M28" s="256">
        <v>99</v>
      </c>
      <c r="N28" s="20">
        <f t="shared" si="5"/>
        <v>19.895928986838076</v>
      </c>
      <c r="O28" s="21"/>
      <c r="P28" s="21"/>
      <c r="Q28" s="73">
        <v>20.3</v>
      </c>
      <c r="R28" s="257" t="s">
        <v>23</v>
      </c>
      <c r="S28" s="276">
        <v>101</v>
      </c>
      <c r="T28" s="20">
        <f t="shared" si="6"/>
        <v>19.900009802960497</v>
      </c>
      <c r="U28" s="21"/>
      <c r="V28" s="21"/>
      <c r="W28" s="3"/>
      <c r="X28" s="3"/>
      <c r="Y28" s="3"/>
      <c r="Z28" s="3"/>
    </row>
    <row r="29" spans="1:26" ht="16.5" customHeight="1">
      <c r="A29" s="255">
        <v>23</v>
      </c>
      <c r="B29" s="52" t="s">
        <v>592</v>
      </c>
      <c r="C29" s="27"/>
      <c r="D29" s="18" t="s">
        <v>593</v>
      </c>
      <c r="E29" s="166">
        <v>14</v>
      </c>
      <c r="F29" s="14" t="s">
        <v>23</v>
      </c>
      <c r="G29" s="21">
        <v>97</v>
      </c>
      <c r="H29" s="20">
        <f t="shared" si="0"/>
        <v>14.879370815176957</v>
      </c>
      <c r="I29" s="21"/>
      <c r="J29" s="166"/>
      <c r="K29" s="21">
        <v>14.4</v>
      </c>
      <c r="L29" s="21" t="s">
        <v>23</v>
      </c>
      <c r="M29" s="256">
        <v>98</v>
      </c>
      <c r="N29" s="20">
        <f t="shared" si="5"/>
        <v>14.993752603082049</v>
      </c>
      <c r="O29" s="21"/>
      <c r="P29" s="21"/>
      <c r="Q29" s="73">
        <v>15</v>
      </c>
      <c r="R29" s="257" t="s">
        <v>23</v>
      </c>
      <c r="S29" s="276">
        <v>99</v>
      </c>
      <c r="T29" s="20">
        <f t="shared" si="6"/>
        <v>15.304560759106215</v>
      </c>
      <c r="U29" s="21"/>
      <c r="V29" s="21"/>
      <c r="W29" s="3"/>
      <c r="X29" s="3"/>
      <c r="Y29" s="3"/>
      <c r="Z29" s="3"/>
    </row>
    <row r="30" spans="1:26" ht="16.5" customHeight="1">
      <c r="A30" s="255">
        <v>24</v>
      </c>
      <c r="B30" s="52" t="s">
        <v>594</v>
      </c>
      <c r="C30" s="184" t="s">
        <v>595</v>
      </c>
      <c r="D30" s="27"/>
      <c r="E30" s="166">
        <v>13.4</v>
      </c>
      <c r="F30" s="14" t="s">
        <v>23</v>
      </c>
      <c r="G30" s="21">
        <v>96</v>
      </c>
      <c r="H30" s="20">
        <f t="shared" si="0"/>
        <v>14.539930555555555</v>
      </c>
      <c r="I30" s="21"/>
      <c r="J30" s="166"/>
      <c r="K30" s="21">
        <v>13.9</v>
      </c>
      <c r="L30" s="21" t="s">
        <v>23</v>
      </c>
      <c r="M30" s="256">
        <v>97</v>
      </c>
      <c r="N30" s="20">
        <f t="shared" si="5"/>
        <v>14.773089595068551</v>
      </c>
      <c r="O30" s="21"/>
      <c r="P30" s="21"/>
      <c r="Q30" s="73">
        <v>14.3</v>
      </c>
      <c r="R30" s="257" t="s">
        <v>23</v>
      </c>
      <c r="S30" s="276">
        <v>99</v>
      </c>
      <c r="T30" s="20">
        <f t="shared" si="6"/>
        <v>14.590347923681259</v>
      </c>
      <c r="U30" s="21"/>
      <c r="V30" s="21"/>
      <c r="W30" s="3"/>
      <c r="X30" s="3"/>
      <c r="Y30" s="3"/>
      <c r="Z30" s="3"/>
    </row>
    <row r="31" spans="1:26" ht="16.5" customHeight="1">
      <c r="A31" s="255">
        <v>25</v>
      </c>
      <c r="B31" s="52" t="s">
        <v>596</v>
      </c>
      <c r="C31" s="18">
        <v>43875</v>
      </c>
      <c r="D31" s="18"/>
      <c r="E31" s="166">
        <v>15.7</v>
      </c>
      <c r="F31" s="14" t="s">
        <v>23</v>
      </c>
      <c r="G31" s="21">
        <v>103</v>
      </c>
      <c r="H31" s="20">
        <f t="shared" si="0"/>
        <v>14.798755773399943</v>
      </c>
      <c r="I31" s="21"/>
      <c r="J31" s="166"/>
      <c r="K31" s="21">
        <v>16</v>
      </c>
      <c r="L31" s="21" t="s">
        <v>23</v>
      </c>
      <c r="M31" s="256">
        <v>106</v>
      </c>
      <c r="N31" s="20">
        <f t="shared" si="5"/>
        <v>14.239943040227839</v>
      </c>
      <c r="O31" s="21"/>
      <c r="P31" s="21"/>
      <c r="Q31" s="73">
        <v>16</v>
      </c>
      <c r="R31" s="257" t="s">
        <v>23</v>
      </c>
      <c r="S31" s="276">
        <v>108</v>
      </c>
      <c r="T31" s="20">
        <f t="shared" si="6"/>
        <v>13.717421124828531</v>
      </c>
      <c r="U31" s="21"/>
      <c r="V31" s="21"/>
      <c r="W31" s="3"/>
      <c r="X31" s="3"/>
      <c r="Y31" s="3"/>
      <c r="Z31" s="3"/>
    </row>
    <row r="32" spans="1:26" ht="16.5" customHeight="1">
      <c r="A32" s="255">
        <v>26</v>
      </c>
      <c r="B32" s="52" t="s">
        <v>597</v>
      </c>
      <c r="C32" s="184" t="s">
        <v>377</v>
      </c>
      <c r="D32" s="27"/>
      <c r="E32" s="166">
        <v>13.9</v>
      </c>
      <c r="F32" s="14" t="s">
        <v>23</v>
      </c>
      <c r="G32" s="21">
        <v>89</v>
      </c>
      <c r="H32" s="20">
        <f t="shared" si="0"/>
        <v>17.548289357404368</v>
      </c>
      <c r="I32" s="21"/>
      <c r="J32" s="166"/>
      <c r="K32" s="21">
        <v>14</v>
      </c>
      <c r="L32" s="21" t="s">
        <v>23</v>
      </c>
      <c r="M32" s="256">
        <v>92</v>
      </c>
      <c r="N32" s="20">
        <f t="shared" si="5"/>
        <v>16.540642722117202</v>
      </c>
      <c r="O32" s="21"/>
      <c r="P32" s="21"/>
      <c r="Q32" s="73">
        <v>14.5</v>
      </c>
      <c r="R32" s="257" t="s">
        <v>23</v>
      </c>
      <c r="S32" s="276">
        <v>94</v>
      </c>
      <c r="T32" s="20">
        <f t="shared" si="6"/>
        <v>16.410140334993212</v>
      </c>
      <c r="U32" s="21"/>
      <c r="V32" s="21"/>
      <c r="W32" s="3"/>
      <c r="X32" s="3"/>
      <c r="Y32" s="3"/>
      <c r="Z32" s="3"/>
    </row>
    <row r="33" spans="1:26" ht="16.5" customHeight="1">
      <c r="A33" s="255">
        <v>27</v>
      </c>
      <c r="B33" s="135" t="s">
        <v>598</v>
      </c>
      <c r="C33" s="187" t="s">
        <v>599</v>
      </c>
      <c r="D33" s="183"/>
      <c r="E33" s="166">
        <v>19.399999999999999</v>
      </c>
      <c r="F33" s="14" t="s">
        <v>23</v>
      </c>
      <c r="G33" s="21">
        <v>96</v>
      </c>
      <c r="H33" s="20">
        <f t="shared" si="0"/>
        <v>21.050347222222221</v>
      </c>
      <c r="I33" s="21"/>
      <c r="J33" s="166"/>
      <c r="K33" s="21">
        <v>19</v>
      </c>
      <c r="L33" s="21" t="s">
        <v>23</v>
      </c>
      <c r="M33" s="256">
        <v>100</v>
      </c>
      <c r="N33" s="20">
        <f t="shared" si="5"/>
        <v>19</v>
      </c>
      <c r="O33" s="21"/>
      <c r="P33" s="21"/>
      <c r="Q33" s="73">
        <v>18.5</v>
      </c>
      <c r="R33" s="257" t="s">
        <v>23</v>
      </c>
      <c r="S33" s="276">
        <v>102</v>
      </c>
      <c r="T33" s="20">
        <f t="shared" si="6"/>
        <v>17.781622452902731</v>
      </c>
      <c r="U33" s="21"/>
      <c r="V33" s="21"/>
      <c r="W33" s="3"/>
      <c r="X33" s="3"/>
      <c r="Y33" s="3"/>
      <c r="Z33" s="3"/>
    </row>
    <row r="34" spans="1:26" ht="16.5" customHeight="1">
      <c r="A34" s="255">
        <v>28</v>
      </c>
      <c r="B34" s="135" t="s">
        <v>600</v>
      </c>
      <c r="C34" s="184" t="s">
        <v>358</v>
      </c>
      <c r="D34" s="184"/>
      <c r="E34" s="166">
        <v>13.1</v>
      </c>
      <c r="F34" s="14" t="s">
        <v>23</v>
      </c>
      <c r="G34" s="21">
        <v>92</v>
      </c>
      <c r="H34" s="20">
        <f t="shared" si="0"/>
        <v>15.477315689981095</v>
      </c>
      <c r="I34" s="21"/>
      <c r="J34" s="166"/>
      <c r="K34" s="21">
        <v>14</v>
      </c>
      <c r="L34" s="21" t="s">
        <v>23</v>
      </c>
      <c r="M34" s="256">
        <v>94</v>
      </c>
      <c r="N34" s="20">
        <f t="shared" si="5"/>
        <v>15.844273426889997</v>
      </c>
      <c r="O34" s="21"/>
      <c r="P34" s="21"/>
      <c r="Q34" s="73">
        <v>14.3</v>
      </c>
      <c r="R34" s="257" t="s">
        <v>23</v>
      </c>
      <c r="S34" s="276">
        <v>96</v>
      </c>
      <c r="T34" s="20">
        <f t="shared" si="6"/>
        <v>15.516493055555557</v>
      </c>
      <c r="U34" s="21"/>
      <c r="V34" s="21"/>
      <c r="W34" s="3"/>
      <c r="X34" s="3"/>
      <c r="Y34" s="3"/>
      <c r="Z34" s="3"/>
    </row>
    <row r="35" spans="1:26" ht="16.5" customHeight="1">
      <c r="A35" s="255">
        <v>29</v>
      </c>
      <c r="B35" s="135" t="s">
        <v>601</v>
      </c>
      <c r="C35" s="187"/>
      <c r="D35" s="183" t="s">
        <v>602</v>
      </c>
      <c r="E35" s="166">
        <v>13.6</v>
      </c>
      <c r="F35" s="14" t="s">
        <v>23</v>
      </c>
      <c r="G35" s="21">
        <v>93</v>
      </c>
      <c r="H35" s="20">
        <f t="shared" si="0"/>
        <v>15.724361197826338</v>
      </c>
      <c r="I35" s="21"/>
      <c r="J35" s="166"/>
      <c r="K35" s="21">
        <v>14.5</v>
      </c>
      <c r="L35" s="21" t="s">
        <v>23</v>
      </c>
      <c r="M35" s="256">
        <v>96</v>
      </c>
      <c r="N35" s="20">
        <f t="shared" si="5"/>
        <v>15.733506944444445</v>
      </c>
      <c r="O35" s="21"/>
      <c r="P35" s="21"/>
      <c r="Q35" s="73">
        <v>15</v>
      </c>
      <c r="R35" s="257" t="s">
        <v>23</v>
      </c>
      <c r="S35" s="276">
        <v>98</v>
      </c>
      <c r="T35" s="20">
        <f t="shared" si="6"/>
        <v>15.618492294877134</v>
      </c>
      <c r="U35" s="21"/>
      <c r="V35" s="21"/>
      <c r="W35" s="3"/>
      <c r="X35" s="3"/>
      <c r="Y35" s="3"/>
      <c r="Z35" s="3"/>
    </row>
    <row r="36" spans="1:26" ht="16.5" customHeight="1">
      <c r="A36" s="255">
        <v>30</v>
      </c>
      <c r="B36" s="168" t="s">
        <v>313</v>
      </c>
      <c r="C36" s="120"/>
      <c r="D36" s="120" t="s">
        <v>603</v>
      </c>
      <c r="E36" s="166">
        <v>12.6</v>
      </c>
      <c r="F36" s="14" t="s">
        <v>23</v>
      </c>
      <c r="G36" s="21">
        <v>91</v>
      </c>
      <c r="H36" s="20">
        <f t="shared" si="0"/>
        <v>15.215553677092137</v>
      </c>
      <c r="I36" s="21"/>
      <c r="J36" s="166"/>
      <c r="K36" s="21">
        <v>13.4</v>
      </c>
      <c r="L36" s="21" t="s">
        <v>23</v>
      </c>
      <c r="M36" s="256">
        <v>92</v>
      </c>
      <c r="N36" s="20">
        <f t="shared" si="5"/>
        <v>15.831758034026466</v>
      </c>
      <c r="O36" s="21"/>
      <c r="P36" s="21"/>
      <c r="Q36" s="73">
        <v>13.5</v>
      </c>
      <c r="R36" s="257" t="s">
        <v>23</v>
      </c>
      <c r="S36" s="276">
        <v>94</v>
      </c>
      <c r="T36" s="20">
        <f t="shared" si="6"/>
        <v>15.278406518786781</v>
      </c>
      <c r="U36" s="21"/>
      <c r="V36" s="21"/>
      <c r="W36" s="3"/>
      <c r="X36" s="3"/>
      <c r="Y36" s="3"/>
      <c r="Z36" s="3"/>
    </row>
    <row r="37" spans="1:26" ht="16.5" customHeight="1">
      <c r="A37" s="255">
        <v>31</v>
      </c>
      <c r="B37" s="17" t="s">
        <v>604</v>
      </c>
      <c r="C37" s="57"/>
      <c r="D37" s="54" t="s">
        <v>605</v>
      </c>
      <c r="E37" s="166"/>
      <c r="F37" s="14"/>
      <c r="G37" s="21">
        <v>95</v>
      </c>
      <c r="H37" s="20">
        <f t="shared" ref="H37:H40" si="7">I37/(G37*G37)*10000</f>
        <v>18.836565096952906</v>
      </c>
      <c r="I37" s="22">
        <v>17</v>
      </c>
      <c r="J37" s="166"/>
      <c r="K37" s="21">
        <v>17.2</v>
      </c>
      <c r="L37" s="21" t="s">
        <v>23</v>
      </c>
      <c r="M37" s="256">
        <v>96</v>
      </c>
      <c r="N37" s="20">
        <f t="shared" si="5"/>
        <v>18.663194444444443</v>
      </c>
      <c r="O37" s="21"/>
      <c r="P37" s="21"/>
      <c r="Q37" s="73">
        <v>17.8</v>
      </c>
      <c r="R37" s="257" t="s">
        <v>23</v>
      </c>
      <c r="S37" s="276">
        <v>99</v>
      </c>
      <c r="T37" s="20">
        <f t="shared" si="6"/>
        <v>18.161412100806039</v>
      </c>
      <c r="U37" s="21"/>
      <c r="V37" s="21"/>
      <c r="W37" s="3"/>
      <c r="X37" s="3"/>
      <c r="Y37" s="3"/>
      <c r="Z37" s="3"/>
    </row>
    <row r="38" spans="1:26" ht="16.5" customHeight="1">
      <c r="A38" s="255">
        <v>32</v>
      </c>
      <c r="B38" s="17" t="s">
        <v>606</v>
      </c>
      <c r="C38" s="57"/>
      <c r="D38" s="54" t="s">
        <v>607</v>
      </c>
      <c r="E38" s="166"/>
      <c r="F38" s="14"/>
      <c r="G38" s="21">
        <v>93</v>
      </c>
      <c r="H38" s="20">
        <f t="shared" si="7"/>
        <v>15.493120591975952</v>
      </c>
      <c r="I38" s="21">
        <v>13.4</v>
      </c>
      <c r="J38" s="166"/>
      <c r="K38" s="21">
        <v>13.8</v>
      </c>
      <c r="L38" s="21" t="s">
        <v>23</v>
      </c>
      <c r="M38" s="256">
        <v>94</v>
      </c>
      <c r="N38" s="20">
        <f t="shared" si="5"/>
        <v>15.61792666364871</v>
      </c>
      <c r="O38" s="21"/>
      <c r="P38" s="21"/>
      <c r="Q38" s="73">
        <v>14.2</v>
      </c>
      <c r="R38" s="257" t="s">
        <v>23</v>
      </c>
      <c r="S38" s="276">
        <v>97</v>
      </c>
      <c r="T38" s="20">
        <f t="shared" si="6"/>
        <v>15.091933255393771</v>
      </c>
      <c r="U38" s="21"/>
      <c r="V38" s="21"/>
      <c r="W38" s="3"/>
      <c r="X38" s="3"/>
      <c r="Y38" s="3"/>
      <c r="Z38" s="3"/>
    </row>
    <row r="39" spans="1:26" ht="16.5" customHeight="1">
      <c r="A39" s="255">
        <v>33</v>
      </c>
      <c r="B39" s="17" t="s">
        <v>608</v>
      </c>
      <c r="C39" s="17"/>
      <c r="D39" s="54" t="s">
        <v>609</v>
      </c>
      <c r="E39" s="166"/>
      <c r="F39" s="14"/>
      <c r="G39" s="21">
        <v>94</v>
      </c>
      <c r="H39" s="20">
        <f t="shared" si="7"/>
        <v>15.61792666364871</v>
      </c>
      <c r="I39" s="21">
        <v>13.8</v>
      </c>
      <c r="J39" s="166"/>
      <c r="K39" s="21">
        <v>14.4</v>
      </c>
      <c r="L39" s="21" t="s">
        <v>23</v>
      </c>
      <c r="M39" s="256">
        <v>95</v>
      </c>
      <c r="N39" s="20">
        <f t="shared" si="5"/>
        <v>15.955678670360111</v>
      </c>
      <c r="O39" s="21"/>
      <c r="P39" s="21"/>
      <c r="Q39" s="73">
        <v>15.4</v>
      </c>
      <c r="R39" s="257" t="s">
        <v>23</v>
      </c>
      <c r="S39" s="276">
        <v>97</v>
      </c>
      <c r="T39" s="20">
        <f t="shared" si="6"/>
        <v>16.367307896694655</v>
      </c>
      <c r="U39" s="21"/>
      <c r="V39" s="21"/>
      <c r="W39" s="3"/>
      <c r="X39" s="3"/>
      <c r="Y39" s="3"/>
      <c r="Z39" s="3"/>
    </row>
    <row r="40" spans="1:26" ht="16.5" customHeight="1">
      <c r="A40" s="32">
        <v>34</v>
      </c>
      <c r="B40" s="40" t="s">
        <v>610</v>
      </c>
      <c r="C40" s="32"/>
      <c r="D40" s="279" t="s">
        <v>387</v>
      </c>
      <c r="E40" s="272"/>
      <c r="F40" s="35"/>
      <c r="G40" s="42">
        <v>97</v>
      </c>
      <c r="H40" s="37">
        <f t="shared" si="7"/>
        <v>18.067807418429162</v>
      </c>
      <c r="I40" s="42">
        <v>17</v>
      </c>
      <c r="J40" s="272"/>
      <c r="K40" s="42">
        <v>17</v>
      </c>
      <c r="L40" s="42" t="s">
        <v>23</v>
      </c>
      <c r="M40" s="42">
        <v>99</v>
      </c>
      <c r="N40" s="37">
        <f t="shared" si="5"/>
        <v>17.345168860320378</v>
      </c>
      <c r="O40" s="39"/>
      <c r="P40" s="39"/>
      <c r="Q40" s="280" t="s">
        <v>38</v>
      </c>
      <c r="R40" s="273"/>
      <c r="S40" s="273"/>
      <c r="T40" s="37"/>
      <c r="U40" s="42" t="s">
        <v>611</v>
      </c>
      <c r="V40" s="39"/>
      <c r="W40" s="44"/>
      <c r="X40" s="44"/>
      <c r="Y40" s="44"/>
      <c r="Z40" s="44"/>
    </row>
    <row r="41" spans="1:26" ht="16.5" customHeight="1">
      <c r="A41" s="255">
        <v>35</v>
      </c>
      <c r="B41" s="281" t="s">
        <v>612</v>
      </c>
      <c r="C41" s="17"/>
      <c r="D41" s="59" t="s">
        <v>613</v>
      </c>
      <c r="E41" s="166"/>
      <c r="F41" s="14"/>
      <c r="G41" s="21"/>
      <c r="H41" s="20"/>
      <c r="I41" s="21"/>
      <c r="J41" s="166"/>
      <c r="K41" s="21"/>
      <c r="L41" s="21"/>
      <c r="M41" s="21"/>
      <c r="N41" s="21"/>
      <c r="O41" s="21"/>
      <c r="P41" s="21"/>
      <c r="Q41" s="73">
        <v>11.8</v>
      </c>
      <c r="R41" s="257" t="s">
        <v>23</v>
      </c>
      <c r="S41" s="276">
        <v>92</v>
      </c>
      <c r="T41" s="20">
        <f t="shared" ref="T41:T42" si="8">Q41/(S41*S41)*10000</f>
        <v>13.9413988657845</v>
      </c>
      <c r="U41" s="21"/>
      <c r="V41" s="21"/>
      <c r="W41" s="3"/>
      <c r="X41" s="3"/>
      <c r="Y41" s="3"/>
      <c r="Z41" s="3"/>
    </row>
    <row r="42" spans="1:26" ht="16.5" customHeight="1">
      <c r="A42" s="255">
        <v>36</v>
      </c>
      <c r="B42" s="55" t="s">
        <v>614</v>
      </c>
      <c r="C42" s="17"/>
      <c r="D42" s="59" t="s">
        <v>615</v>
      </c>
      <c r="E42" s="166"/>
      <c r="F42" s="14"/>
      <c r="G42" s="21"/>
      <c r="H42" s="17"/>
      <c r="I42" s="21"/>
      <c r="J42" s="166"/>
      <c r="K42" s="21"/>
      <c r="L42" s="21"/>
      <c r="M42" s="21"/>
      <c r="N42" s="21"/>
      <c r="O42" s="21"/>
      <c r="P42" s="21"/>
      <c r="Q42" s="73">
        <v>15</v>
      </c>
      <c r="R42" s="257" t="s">
        <v>23</v>
      </c>
      <c r="S42" s="276">
        <v>103</v>
      </c>
      <c r="T42" s="20">
        <f t="shared" si="8"/>
        <v>14.138938637006314</v>
      </c>
      <c r="U42" s="21"/>
      <c r="V42" s="21"/>
      <c r="W42" s="3"/>
      <c r="X42" s="3"/>
      <c r="Y42" s="3"/>
      <c r="Z42" s="3"/>
    </row>
    <row r="43" spans="1:26" ht="16.5" customHeight="1">
      <c r="A43" s="255"/>
      <c r="B43" s="17"/>
      <c r="C43" s="17"/>
      <c r="D43" s="57"/>
      <c r="E43" s="166"/>
      <c r="F43" s="14"/>
      <c r="G43" s="21"/>
      <c r="H43" s="17"/>
      <c r="I43" s="21"/>
      <c r="J43" s="166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3"/>
      <c r="X43" s="3"/>
      <c r="Y43" s="3"/>
      <c r="Z43" s="3"/>
    </row>
    <row r="44" spans="1:26" ht="16.5" customHeight="1">
      <c r="A44" s="255"/>
      <c r="B44" s="17"/>
      <c r="C44" s="17"/>
      <c r="D44" s="57"/>
      <c r="E44" s="166"/>
      <c r="F44" s="14"/>
      <c r="G44" s="21"/>
      <c r="H44" s="17"/>
      <c r="I44" s="21"/>
      <c r="J44" s="166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3"/>
      <c r="X44" s="3"/>
      <c r="Y44" s="3"/>
      <c r="Z44" s="3"/>
    </row>
    <row r="45" spans="1:26" ht="16.5" customHeight="1">
      <c r="A45" s="255"/>
      <c r="B45" s="17"/>
      <c r="C45" s="17"/>
      <c r="D45" s="57"/>
      <c r="E45" s="166"/>
      <c r="F45" s="14"/>
      <c r="G45" s="21"/>
      <c r="H45" s="17"/>
      <c r="I45" s="21"/>
      <c r="J45" s="166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3"/>
      <c r="X45" s="3"/>
      <c r="Y45" s="3"/>
      <c r="Z45" s="3"/>
    </row>
    <row r="46" spans="1:26" ht="16.5" customHeight="1">
      <c r="A46" s="255"/>
      <c r="B46" s="17"/>
      <c r="C46" s="17"/>
      <c r="D46" s="57"/>
      <c r="E46" s="166"/>
      <c r="F46" s="14"/>
      <c r="G46" s="21"/>
      <c r="H46" s="17"/>
      <c r="I46" s="21"/>
      <c r="J46" s="166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3"/>
      <c r="X46" s="3"/>
      <c r="Y46" s="3"/>
      <c r="Z46" s="3"/>
    </row>
    <row r="47" spans="1:26" ht="16.5" customHeight="1">
      <c r="A47" s="255"/>
      <c r="B47" s="17"/>
      <c r="C47" s="63">
        <f t="shared" ref="C47:D47" si="9">COUNTA(C7:C42)</f>
        <v>20</v>
      </c>
      <c r="D47" s="63">
        <f t="shared" si="9"/>
        <v>16</v>
      </c>
      <c r="E47" s="166"/>
      <c r="F47" s="14"/>
      <c r="G47" s="21"/>
      <c r="H47" s="17"/>
      <c r="I47" s="21"/>
      <c r="J47" s="166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3"/>
      <c r="X47" s="3"/>
      <c r="Y47" s="3"/>
      <c r="Z47" s="3"/>
    </row>
    <row r="48" spans="1:26" ht="16.5" customHeight="1">
      <c r="A48" s="3"/>
      <c r="B48" s="3"/>
      <c r="C48" s="3"/>
      <c r="D48" s="3"/>
      <c r="E48" s="461" t="s">
        <v>77</v>
      </c>
      <c r="F48" s="450"/>
      <c r="G48" s="450"/>
      <c r="H48" s="450"/>
      <c r="I48" s="450"/>
      <c r="J48" s="451"/>
      <c r="K48" s="462" t="s">
        <v>78</v>
      </c>
      <c r="L48" s="446"/>
      <c r="M48" s="446"/>
      <c r="N48" s="446"/>
      <c r="O48" s="446"/>
      <c r="P48" s="463"/>
      <c r="Q48" s="461" t="s">
        <v>79</v>
      </c>
      <c r="R48" s="450"/>
      <c r="S48" s="450"/>
      <c r="T48" s="450"/>
      <c r="U48" s="450"/>
      <c r="V48" s="282"/>
      <c r="W48" s="3"/>
      <c r="X48" s="3"/>
      <c r="Y48" s="3"/>
      <c r="Z48" s="3"/>
    </row>
    <row r="49" spans="1:26" ht="16.5" customHeight="1">
      <c r="A49" s="3"/>
      <c r="B49" s="3" t="s">
        <v>290</v>
      </c>
      <c r="C49" s="3"/>
      <c r="D49" s="3"/>
      <c r="E49" s="458" t="s">
        <v>82</v>
      </c>
      <c r="F49" s="446"/>
      <c r="G49" s="446"/>
      <c r="H49" s="446"/>
      <c r="I49" s="64">
        <f>I50+I51+I52+I53</f>
        <v>30</v>
      </c>
      <c r="J49" s="117"/>
      <c r="K49" s="458" t="s">
        <v>82</v>
      </c>
      <c r="L49" s="446"/>
      <c r="M49" s="446"/>
      <c r="N49" s="446"/>
      <c r="O49" s="64">
        <f>O50+O51+O52+O53</f>
        <v>32</v>
      </c>
      <c r="P49" s="3"/>
      <c r="Q49" s="458" t="s">
        <v>82</v>
      </c>
      <c r="R49" s="446"/>
      <c r="S49" s="446"/>
      <c r="T49" s="446"/>
      <c r="U49" s="64">
        <f>U50+U51+U52+U53</f>
        <v>33</v>
      </c>
      <c r="V49" s="65"/>
      <c r="W49" s="3"/>
      <c r="X49" s="3"/>
      <c r="Y49" s="3"/>
      <c r="Z49" s="3"/>
    </row>
    <row r="50" spans="1:26" ht="16.5" customHeight="1">
      <c r="A50" s="3"/>
      <c r="B50" s="3" t="s">
        <v>616</v>
      </c>
      <c r="C50" s="3"/>
      <c r="D50" s="3"/>
      <c r="E50" s="458" t="s">
        <v>85</v>
      </c>
      <c r="F50" s="446"/>
      <c r="G50" s="446"/>
      <c r="H50" s="446"/>
      <c r="I50" s="3">
        <f>SUM(COUNTIF(F7:F50,"A"),COUNTIF(F7:F50,"A."))</f>
        <v>29</v>
      </c>
      <c r="J50" s="117"/>
      <c r="K50" s="458" t="s">
        <v>85</v>
      </c>
      <c r="L50" s="446"/>
      <c r="M50" s="446"/>
      <c r="N50" s="446"/>
      <c r="O50" s="3">
        <f>SUM(COUNTIF(L7:L50,"A"),COUNTIF(L7:L50,"A."))</f>
        <v>31</v>
      </c>
      <c r="P50" s="3"/>
      <c r="Q50" s="458" t="s">
        <v>85</v>
      </c>
      <c r="R50" s="446"/>
      <c r="S50" s="446"/>
      <c r="T50" s="446"/>
      <c r="U50" s="3">
        <f>SUM(COUNTIF(R7:R54,"A"),COUNTIF(R7:R54,"A."))</f>
        <v>32</v>
      </c>
      <c r="V50" s="65"/>
      <c r="W50" s="3"/>
      <c r="X50" s="3"/>
      <c r="Y50" s="3"/>
      <c r="Z50" s="3"/>
    </row>
    <row r="51" spans="1:26" ht="16.5" customHeight="1">
      <c r="A51" s="3"/>
      <c r="B51" s="3" t="s">
        <v>617</v>
      </c>
      <c r="C51" s="3"/>
      <c r="D51" s="3"/>
      <c r="E51" s="458" t="s">
        <v>88</v>
      </c>
      <c r="F51" s="446"/>
      <c r="G51" s="446"/>
      <c r="H51" s="446"/>
      <c r="I51" s="3">
        <f>SUM(COUNTIF(F7:F50,"B"),COUNTIF(F7:F50,"B."))</f>
        <v>0</v>
      </c>
      <c r="J51" s="117"/>
      <c r="K51" s="458" t="s">
        <v>88</v>
      </c>
      <c r="L51" s="446"/>
      <c r="M51" s="446"/>
      <c r="N51" s="446"/>
      <c r="O51" s="3">
        <f>SUM(COUNTIF(L7:L50,"B"),COUNTIF(L7:L50,"B."))</f>
        <v>0</v>
      </c>
      <c r="P51" s="3"/>
      <c r="Q51" s="458" t="s">
        <v>88</v>
      </c>
      <c r="R51" s="446"/>
      <c r="S51" s="446"/>
      <c r="T51" s="446"/>
      <c r="U51" s="3">
        <f>SUM(COUNTIF(R11:R54,"B"),COUNTIF(R11:R54,"B."))</f>
        <v>0</v>
      </c>
      <c r="V51" s="65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458" t="s">
        <v>90</v>
      </c>
      <c r="F52" s="446"/>
      <c r="G52" s="446"/>
      <c r="H52" s="446"/>
      <c r="I52" s="3">
        <f>SUM(COUNTIF(F7:F50,"C"),COUNTIF(F7:F50,"C."))</f>
        <v>0</v>
      </c>
      <c r="J52" s="9"/>
      <c r="K52" s="458" t="s">
        <v>90</v>
      </c>
      <c r="L52" s="446"/>
      <c r="M52" s="446"/>
      <c r="N52" s="446"/>
      <c r="O52" s="3">
        <f>SUM(COUNTIF(L7:L50,"C"),COUNTIF(L7:L50,"C."))</f>
        <v>0</v>
      </c>
      <c r="P52" s="3"/>
      <c r="Q52" s="458" t="s">
        <v>90</v>
      </c>
      <c r="R52" s="446"/>
      <c r="S52" s="446"/>
      <c r="T52" s="446"/>
      <c r="U52" s="3">
        <f>SUM(COUNTIF(R11:R54,"C"),COUNTIF(R11:R54,"C."))</f>
        <v>0</v>
      </c>
      <c r="V52" s="65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458" t="s">
        <v>92</v>
      </c>
      <c r="F53" s="446"/>
      <c r="G53" s="446"/>
      <c r="H53" s="446"/>
      <c r="I53" s="3">
        <f>COUNTIF(F7:F50,"BP")</f>
        <v>1</v>
      </c>
      <c r="J53" s="117"/>
      <c r="K53" s="458" t="s">
        <v>92</v>
      </c>
      <c r="L53" s="446"/>
      <c r="M53" s="446"/>
      <c r="N53" s="446"/>
      <c r="O53" s="3">
        <f>COUNTIF(L7:L50,"BP")</f>
        <v>1</v>
      </c>
      <c r="P53" s="3"/>
      <c r="Q53" s="458" t="s">
        <v>92</v>
      </c>
      <c r="R53" s="446"/>
      <c r="S53" s="446"/>
      <c r="T53" s="446"/>
      <c r="U53" s="3">
        <f>COUNTIF(R11:R54,"BP")</f>
        <v>1</v>
      </c>
      <c r="V53" s="65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458" t="s">
        <v>94</v>
      </c>
      <c r="F54" s="446"/>
      <c r="G54" s="446"/>
      <c r="H54" s="446"/>
      <c r="I54" s="3">
        <f>SUM(COUNTIF(F7:F50,"A."),COUNTIF(F7:F50,"B."),COUNTIF(F7:F50,"C."))</f>
        <v>0</v>
      </c>
      <c r="J54" s="9"/>
      <c r="K54" s="458" t="s">
        <v>94</v>
      </c>
      <c r="L54" s="446"/>
      <c r="M54" s="446"/>
      <c r="N54" s="446"/>
      <c r="O54" s="3">
        <f>SUM(COUNTIF(L7:L50,"A."),COUNTIF(L7:L50,"B."),COUNTIF(L7:L50,"C."))</f>
        <v>0</v>
      </c>
      <c r="P54" s="3"/>
      <c r="Q54" s="458" t="s">
        <v>95</v>
      </c>
      <c r="R54" s="446"/>
      <c r="S54" s="446"/>
      <c r="T54" s="446"/>
      <c r="U54" s="3">
        <f>SUM(COUNTIF(R11:R54,"A."),COUNTIF(R11:R54,"B."),COUNTIF(R11:R54,"C."))</f>
        <v>0</v>
      </c>
      <c r="V54" s="65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459" t="s">
        <v>97</v>
      </c>
      <c r="F55" s="453"/>
      <c r="G55" s="453"/>
      <c r="H55" s="453"/>
      <c r="I55" s="66">
        <f>SUM(COUNTIF(F8:F51,"B."),COUNTIF(F8:F51,"C."))</f>
        <v>0</v>
      </c>
      <c r="J55" s="10"/>
      <c r="K55" s="459" t="s">
        <v>97</v>
      </c>
      <c r="L55" s="453"/>
      <c r="M55" s="453"/>
      <c r="N55" s="453"/>
      <c r="O55" s="66">
        <f>SUM(COUNTIF(L8:L51,"B."),COUNTIF(L8:L51,"C."))</f>
        <v>0</v>
      </c>
      <c r="P55" s="66"/>
      <c r="Q55" s="459" t="s">
        <v>97</v>
      </c>
      <c r="R55" s="453"/>
      <c r="S55" s="453"/>
      <c r="T55" s="453"/>
      <c r="U55" s="66">
        <f>SUM(COUNTIF(R11:R54,"B."),COUNTIF(R11:R54,"C."))</f>
        <v>0</v>
      </c>
      <c r="V55" s="68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0">
    <mergeCell ref="E53:H53"/>
    <mergeCell ref="E54:H54"/>
    <mergeCell ref="E55:H55"/>
    <mergeCell ref="E48:J48"/>
    <mergeCell ref="K48:P48"/>
    <mergeCell ref="E49:H49"/>
    <mergeCell ref="K49:N49"/>
    <mergeCell ref="E50:H50"/>
    <mergeCell ref="Q53:T53"/>
    <mergeCell ref="Q54:T54"/>
    <mergeCell ref="Q55:T55"/>
    <mergeCell ref="K50:N50"/>
    <mergeCell ref="K51:N51"/>
    <mergeCell ref="K52:N52"/>
    <mergeCell ref="K53:N53"/>
    <mergeCell ref="K54:N54"/>
    <mergeCell ref="K55:N55"/>
    <mergeCell ref="Q51:T51"/>
    <mergeCell ref="H4:H6"/>
    <mergeCell ref="I4:I5"/>
    <mergeCell ref="Q49:T49"/>
    <mergeCell ref="Q50:T50"/>
    <mergeCell ref="Q52:T52"/>
    <mergeCell ref="E51:H51"/>
    <mergeCell ref="E52:H52"/>
    <mergeCell ref="Q48:U48"/>
    <mergeCell ref="A1:B1"/>
    <mergeCell ref="A4:A6"/>
    <mergeCell ref="B4:B6"/>
    <mergeCell ref="C4:D5"/>
    <mergeCell ref="E4:G5"/>
    <mergeCell ref="U4:U5"/>
    <mergeCell ref="V4:V5"/>
    <mergeCell ref="J4:J5"/>
    <mergeCell ref="K4:M5"/>
    <mergeCell ref="N4:N6"/>
    <mergeCell ref="O4:O5"/>
    <mergeCell ref="P4:P5"/>
    <mergeCell ref="Q4:S5"/>
    <mergeCell ref="T4:T6"/>
  </mergeCells>
  <printOptions horizontalCentered="1"/>
  <pageMargins left="0" right="0" top="0.5" bottom="0.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chao</vt:lpstr>
      <vt:lpstr>nat</vt:lpstr>
      <vt:lpstr>CTA</vt:lpstr>
      <vt:lpstr>CTB</vt:lpstr>
      <vt:lpstr>CTC</vt:lpstr>
      <vt:lpstr>M1</vt:lpstr>
      <vt:lpstr>M2</vt:lpstr>
      <vt:lpstr>M3</vt:lpstr>
      <vt:lpstr>M4</vt:lpstr>
      <vt:lpstr>C1</vt:lpstr>
      <vt:lpstr>C2</vt:lpstr>
      <vt:lpstr>C3</vt:lpstr>
      <vt:lpstr>c4</vt:lpstr>
      <vt:lpstr>Lá1</vt:lpstr>
      <vt:lpstr>lá2</vt:lpstr>
      <vt:lpstr>Lá 3</vt:lpstr>
      <vt:lpstr>Lá 4</vt:lpstr>
      <vt:lpstr>BCTL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huh</dc:creator>
  <cp:lastModifiedBy>VAN THU</cp:lastModifiedBy>
  <dcterms:created xsi:type="dcterms:W3CDTF">2007-05-21T06:44:05Z</dcterms:created>
  <dcterms:modified xsi:type="dcterms:W3CDTF">2024-04-16T09:28:59Z</dcterms:modified>
</cp:coreProperties>
</file>